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ya.Katan\Desktop\97-СЦО перевозка нал Магадан\"/>
    </mc:Choice>
  </mc:AlternateContent>
  <bookViews>
    <workbookView xWindow="-120" yWindow="-120" windowWidth="23280" windowHeight="12600"/>
  </bookViews>
  <sheets>
    <sheet name="РНМЦ" sheetId="1" r:id="rId1"/>
    <sheet name=" ИПЦ расчет" sheetId="7" r:id="rId2"/>
    <sheet name="ИПЦ" sheetId="6" r:id="rId3"/>
  </sheets>
  <definedNames>
    <definedName name="_xlnm._FilterDatabase" localSheetId="0" hidden="1">РНМЦ!#REF!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6" i="7" l="1"/>
  <c r="E8" i="1" l="1"/>
  <c r="K16" i="7"/>
  <c r="K18" i="7"/>
  <c r="K22" i="7"/>
  <c r="J8" i="1" l="1"/>
  <c r="L8" i="1" l="1"/>
  <c r="M8" i="1"/>
  <c r="N8" i="1" s="1"/>
  <c r="K8" i="1" l="1"/>
  <c r="N9" i="1" l="1"/>
</calcChain>
</file>

<file path=xl/sharedStrings.xml><?xml version="1.0" encoding="utf-8"?>
<sst xmlns="http://schemas.openxmlformats.org/spreadsheetml/2006/main" count="74" uniqueCount="57">
  <si>
    <t>Приложение к Обоснованию НМЦ</t>
  </si>
  <si>
    <t>№</t>
  </si>
  <si>
    <t>Наименование услуги</t>
  </si>
  <si>
    <t>Ед. измерения</t>
  </si>
  <si>
    <t>Количество источников ценовой информации</t>
  </si>
  <si>
    <t>Цены поставщиков (исполнителей, подрядчиков) за единицу товара (работы, услуги), руб</t>
  </si>
  <si>
    <t>Средняя начальная (максимальная) цена за единицу услуги, в руб.</t>
  </si>
  <si>
    <t xml:space="preserve">Коэффициент вариации (%)    </t>
  </si>
  <si>
    <t>Начальная (максимальная) цена за единицу услуги (по минимальному значению), руб.</t>
  </si>
  <si>
    <t>Источник № 1</t>
  </si>
  <si>
    <t>Источник № 2</t>
  </si>
  <si>
    <t>Источник № 3</t>
  </si>
  <si>
    <t>Тариф за заезд, руб</t>
  </si>
  <si>
    <t>Номер источника ценовой информации</t>
  </si>
  <si>
    <t>Реквизиты коммерческого предложения/отчета независимого оценщика (дата, исх. номер)</t>
  </si>
  <si>
    <t>Срок действия ценового предложения</t>
  </si>
  <si>
    <t>не применимо</t>
  </si>
  <si>
    <t>Средняя начальная (максимальная) цена договора, в руб.</t>
  </si>
  <si>
    <t>Начальная (максимальная) цена договора (по минимальному значению), руб.</t>
  </si>
  <si>
    <t>Перевозка наличных денежных средств</t>
  </si>
  <si>
    <t xml:space="preserve"> единица</t>
  </si>
  <si>
    <t>Кол-во заездов за весь период оказания услуг (12 мес)</t>
  </si>
  <si>
    <t>к концу предыдущего месяца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</si>
  <si>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</si>
  <si>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</si>
  <si>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</si>
  <si>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</si>
  <si>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</si>
  <si>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</si>
  <si>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</si>
  <si>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</si>
  <si>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</si>
  <si>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</si>
  <si>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</si>
  <si>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</si>
  <si>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К содержанию</t>
  </si>
  <si>
    <t>на конец периода, в %</t>
  </si>
  <si>
    <t>к декабрю предыдущего года</t>
  </si>
  <si>
    <r>
      <rPr>
        <vertAlign val="superscript"/>
        <sz val="9"/>
        <color theme="1"/>
        <rFont val="Calibri"/>
        <family val="2"/>
        <charset val="204"/>
      </rPr>
      <t>*)</t>
    </r>
    <r>
      <rPr>
        <sz val="9"/>
        <color theme="1"/>
        <rFont val="Calibri"/>
        <family val="2"/>
        <charset val="204"/>
      </rPr>
      <t>Без учета статистической информации по Донецкой Народной Республике, Луганской Народной Республике, Запорожской и Херсонской областям.</t>
    </r>
  </si>
  <si>
    <r>
      <t>Индексы потребительских цен на услуги по Российской Федерации в 1991-2026</t>
    </r>
    <r>
      <rPr>
        <b/>
        <vertAlign val="superscript"/>
        <sz val="14"/>
        <rFont val="Calibri"/>
        <family val="2"/>
        <charset val="204"/>
      </rPr>
      <t>*)</t>
    </r>
    <r>
      <rPr>
        <b/>
        <sz val="14"/>
        <rFont val="Calibri"/>
        <family val="2"/>
        <charset val="204"/>
      </rPr>
      <t>гг.</t>
    </r>
  </si>
  <si>
    <t>Индексы потребительских цен на услуги по Российской Федерации в 1991-2026*)гг.</t>
  </si>
  <si>
    <t>https://rosstat.gov.ru/statistics/price</t>
  </si>
  <si>
    <t>№ п/п</t>
  </si>
  <si>
    <t>№ договора</t>
  </si>
  <si>
    <t>Цена за ед. с учетом НДС</t>
  </si>
  <si>
    <t>Исполнитель</t>
  </si>
  <si>
    <t>ИПЦ</t>
  </si>
  <si>
    <t>-</t>
  </si>
  <si>
    <t>Расчет начальной (максимальной) цены договора на оказание услуг по перевозке наличных денежных средств УФПС Магаданской  области методом сопоставимых рыночных цен (анализ рынка)</t>
  </si>
  <si>
    <t>Сбербанк</t>
  </si>
  <si>
    <r>
      <t>107,84</t>
    </r>
    <r>
      <rPr>
        <vertAlign val="superscript"/>
        <sz val="9"/>
        <rFont val="Calibri"/>
        <family val="2"/>
        <charset val="204"/>
      </rPr>
      <t>1)</t>
    </r>
  </si>
  <si>
    <r>
      <rPr>
        <vertAlign val="superscript"/>
        <sz val="9"/>
        <rFont val="Calibri"/>
        <family val="2"/>
        <charset val="204"/>
      </rPr>
      <t>1)</t>
    </r>
    <r>
      <rPr>
        <sz val="9"/>
        <rFont val="Calibri"/>
        <family val="2"/>
        <charset val="204"/>
      </rPr>
      <t xml:space="preserve">июль 2026 г. в % к декабрю 2025 г.
 Обращаем Ваше внимание, что в январе 1998 г. была проведена деноминация, в результате которой произошло уменьшение масштаба цен в 1000 раз.  </t>
    </r>
  </si>
  <si>
    <t>Ценовое предложение вх.№АУО-07/21685 от 19.08.2026</t>
  </si>
  <si>
    <t>Договор-аналог УФПС  Иркутской области №106537 от 23.09.2025</t>
  </si>
  <si>
    <t>106537 от 23.09.2025</t>
  </si>
  <si>
    <t>Договор-аналог УФПС  Калужской области № КЛГ-32616164259РАД от 31.07.2026</t>
  </si>
  <si>
    <t>Начальная (максимальная) цена договора при среднемесячном количестве заездов 76 ед. на срок 12 месяцев составляет: 7 397 460 (Семь миллионов триста девяносто семь тысяч четыреста  шестьдесят) рублей 00 копеек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</si>
</sst>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2" formatCode="_-* #,##0\ &quot;₽&quot;_-;\-* #,##0\ &quot;₽&quot;_-;_-* &quot;-&quot;\ &quot;₽&quot;_-;_-@_-"/>
    <numFmt numFmtId="44" formatCode="_-* #,##0.00\ &quot;₽&quot;_-;\-* #,##0.00\ &quot;₽&quot;_-;_-* &quot;-&quot;??\ &quot;₽&quot;_-;_-@_-"/>
    <numFmt numFmtId="164" formatCode="_-* #,##0\ _₽_-;\-* #,##0\ _₽_-;_-* &quot;-&quot;\ _₽_-;_-@_-"/>
    <numFmt numFmtId="165" formatCode="_-* #,##0.00\ _₽_-;\-* #,##0.00\ _₽_-;_-* &quot;-&quot;??\ _₽_-;_-@_-"/>
    <numFmt numFmtId="166" formatCode="[$-419]dd/mm/yyyy"/>
    <numFmt numFmtId="167" formatCode="0.0000"/>
    <numFmt numFmtId="168" formatCode="_-* #,##0\ _₽_-;\-* #,##0\ _₽_-;_-* &quot;-&quot;??\ _₽_-;_-@_-"/>
    <numFmt numFmtId="169" formatCode="_-* #,##0.0000\ _₽_-;\-* #,##0.0000\ _₽_-;_-* &quot;-&quot;????\ _₽_-;_-@_-"/>
  </numFmts>
  <fonts count="3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2"/>
      <charset val="204"/>
    </font>
    <font>
      <sz val="10"/>
      <color theme="1"/>
      <name val="Arial"/>
      <family val="2"/>
    </font>
    <font>
      <sz val="9"/>
      <name val="Times New Roman"/>
      <family val="1"/>
      <charset val="204"/>
    </font>
    <font>
      <sz val="9"/>
      <color theme="1"/>
      <name val="Calibri"/>
      <family val="2"/>
      <charset val="204"/>
    </font>
    <font>
      <b/>
      <sz val="9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4"/>
      <name val="Calibri"/>
      <family val="2"/>
      <charset val="204"/>
    </font>
    <font>
      <b/>
      <vertAlign val="superscript"/>
      <sz val="14"/>
      <name val="Calibri"/>
      <family val="2"/>
      <charset val="204"/>
    </font>
    <font>
      <u/>
      <sz val="12"/>
      <color theme="10"/>
      <name val="Times New Roman"/>
      <family val="1"/>
      <charset val="204"/>
    </font>
    <font>
      <b/>
      <sz val="14"/>
      <color theme="1"/>
      <name val="Calibri"/>
      <family val="2"/>
      <charset val="204"/>
    </font>
    <font>
      <sz val="9"/>
      <name val="Calibri"/>
      <family val="2"/>
      <charset val="204"/>
    </font>
    <font>
      <vertAlign val="superscript"/>
      <sz val="9"/>
      <name val="Calibri"/>
      <family val="2"/>
      <charset val="204"/>
    </font>
    <font>
      <sz val="11"/>
      <name val="Calibri"/>
      <family val="2"/>
      <charset val="204"/>
    </font>
    <font>
      <vertAlign val="superscript"/>
      <sz val="9"/>
      <color theme="1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</font>
    <font>
      <b/>
      <sz val="8"/>
      <color theme="1"/>
      <name val="Calibri"/>
      <family val="2"/>
      <charset val="204"/>
    </font>
    <font>
      <sz val="8"/>
      <color rgb="FF00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5">
    <xf numFmtId="0" fontId="0" fillId="0" borderId="0"/>
    <xf numFmtId="165" fontId="1" fillId="0" borderId="0" applyFont="0" applyFill="0" applyBorder="0" applyAlignment="0" applyProtection="0"/>
    <xf numFmtId="0" fontId="1" fillId="0" borderId="0"/>
    <xf numFmtId="0" fontId="9" fillId="0" borderId="0"/>
    <xf numFmtId="0" fontId="10" fillId="0" borderId="0"/>
    <xf numFmtId="165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2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44" fontId="10" fillId="0" borderId="0" applyFont="0" applyFill="0" applyBorder="0" applyAlignment="0" applyProtection="0"/>
    <xf numFmtId="42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2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2" fontId="10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9" fillId="0" borderId="0"/>
  </cellStyleXfs>
  <cellXfs count="161">
    <xf numFmtId="0" fontId="0" fillId="0" borderId="0" xfId="0"/>
    <xf numFmtId="0" fontId="2" fillId="0" borderId="0" xfId="0" applyFont="1" applyFill="1" applyAlignment="1"/>
    <xf numFmtId="0" fontId="3" fillId="0" borderId="0" xfId="0" applyFont="1" applyFill="1" applyAlignment="1">
      <alignment horizontal="center" vertical="center"/>
    </xf>
    <xf numFmtId="0" fontId="3" fillId="0" borderId="0" xfId="2" applyFont="1" applyAlignment="1">
      <alignment horizontal="left" wrapText="1"/>
    </xf>
    <xf numFmtId="0" fontId="2" fillId="0" borderId="0" xfId="0" applyFont="1" applyFill="1"/>
    <xf numFmtId="0" fontId="4" fillId="0" borderId="0" xfId="2" applyFont="1" applyAlignment="1">
      <alignment wrapText="1"/>
    </xf>
    <xf numFmtId="0" fontId="2" fillId="0" borderId="3" xfId="0" applyFont="1" applyFill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 shrinkToFit="1"/>
    </xf>
    <xf numFmtId="165" fontId="2" fillId="0" borderId="3" xfId="1" applyFont="1" applyFill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 wrapText="1"/>
    </xf>
    <xf numFmtId="165" fontId="2" fillId="0" borderId="0" xfId="0" applyNumberFormat="1" applyFont="1" applyFill="1"/>
    <xf numFmtId="0" fontId="2" fillId="0" borderId="0" xfId="0" applyFont="1" applyFill="1" applyBorder="1" applyAlignment="1"/>
    <xf numFmtId="0" fontId="2" fillId="0" borderId="0" xfId="0" applyFont="1" applyFill="1" applyBorder="1"/>
    <xf numFmtId="165" fontId="2" fillId="0" borderId="0" xfId="0" applyNumberFormat="1" applyFont="1" applyFill="1" applyBorder="1"/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 wrapText="1"/>
    </xf>
    <xf numFmtId="165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Alignment="1">
      <alignment horizontal="justify" vertical="center"/>
    </xf>
    <xf numFmtId="0" fontId="2" fillId="0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0" fillId="0" borderId="0" xfId="0" applyBorder="1" applyAlignment="1">
      <alignment horizontal="center" vertical="center" wrapText="1"/>
    </xf>
    <xf numFmtId="4" fontId="8" fillId="0" borderId="3" xfId="0" applyNumberFormat="1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165" fontId="11" fillId="0" borderId="0" xfId="0" applyNumberFormat="1" applyFont="1" applyFill="1" applyAlignment="1">
      <alignment horizontal="center"/>
    </xf>
    <xf numFmtId="165" fontId="3" fillId="0" borderId="0" xfId="0" applyNumberFormat="1" applyFont="1" applyFill="1" applyBorder="1" applyAlignment="1">
      <alignment horizontal="center" vertical="center" wrapText="1"/>
    </xf>
    <xf numFmtId="4" fontId="8" fillId="0" borderId="3" xfId="0" applyNumberFormat="1" applyFont="1" applyFill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49" fontId="17" fillId="0" borderId="0" xfId="31" applyNumberFormat="1" applyFill="1" applyBorder="1" applyAlignment="1" applyProtection="1">
      <alignment wrapText="1"/>
    </xf>
    <xf numFmtId="165" fontId="4" fillId="0" borderId="0" xfId="0" applyNumberFormat="1" applyFont="1" applyFill="1" applyBorder="1" applyAlignment="1">
      <alignment horizontal="right" vertical="center" wrapText="1"/>
    </xf>
    <xf numFmtId="0" fontId="5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5" xfId="0" applyFont="1" applyBorder="1"/>
    <xf numFmtId="0" fontId="24" fillId="0" borderId="0" xfId="0" applyFont="1" applyAlignment="1">
      <alignment vertical="center"/>
    </xf>
    <xf numFmtId="0" fontId="25" fillId="0" borderId="0" xfId="0" applyFont="1"/>
    <xf numFmtId="0" fontId="25" fillId="0" borderId="0" xfId="0" applyFont="1" applyAlignment="1">
      <alignment vertical="center"/>
    </xf>
    <xf numFmtId="0" fontId="23" fillId="0" borderId="0" xfId="32"/>
    <xf numFmtId="0" fontId="26" fillId="2" borderId="3" xfId="0" applyFont="1" applyFill="1" applyBorder="1" applyAlignment="1">
      <alignment horizontal="center" vertical="center"/>
    </xf>
    <xf numFmtId="0" fontId="27" fillId="2" borderId="6" xfId="0" applyFont="1" applyFill="1" applyBorder="1" applyAlignment="1">
      <alignment horizontal="center" vertical="center" wrapText="1"/>
    </xf>
    <xf numFmtId="0" fontId="27" fillId="2" borderId="3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/>
    </xf>
    <xf numFmtId="0" fontId="26" fillId="3" borderId="2" xfId="0" applyFont="1" applyFill="1" applyBorder="1" applyAlignment="1">
      <alignment horizontal="center" vertical="center"/>
    </xf>
    <xf numFmtId="0" fontId="26" fillId="3" borderId="4" xfId="0" applyFont="1" applyFill="1" applyBorder="1" applyAlignment="1">
      <alignment horizontal="center" vertical="center"/>
    </xf>
    <xf numFmtId="0" fontId="26" fillId="3" borderId="3" xfId="0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6" fillId="0" borderId="3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3" xfId="34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 vertical="center" wrapText="1"/>
    </xf>
    <xf numFmtId="165" fontId="12" fillId="0" borderId="0" xfId="1" applyFont="1" applyFill="1" applyBorder="1" applyAlignment="1">
      <alignment horizontal="center" vertical="center"/>
    </xf>
    <xf numFmtId="2" fontId="12" fillId="0" borderId="3" xfId="0" applyNumberFormat="1" applyFont="1" applyBorder="1" applyAlignment="1">
      <alignment horizontal="center"/>
    </xf>
    <xf numFmtId="2" fontId="12" fillId="0" borderId="0" xfId="0" applyNumberFormat="1" applyFont="1" applyAlignment="1">
      <alignment horizontal="center"/>
    </xf>
    <xf numFmtId="0" fontId="12" fillId="0" borderId="0" xfId="34" applyFont="1" applyAlignment="1">
      <alignment horizontal="center"/>
    </xf>
    <xf numFmtId="0" fontId="28" fillId="0" borderId="3" xfId="0" applyFont="1" applyBorder="1" applyAlignment="1">
      <alignment horizontal="center"/>
    </xf>
    <xf numFmtId="168" fontId="0" fillId="0" borderId="0" xfId="0" applyNumberFormat="1"/>
    <xf numFmtId="165" fontId="0" fillId="0" borderId="0" xfId="0" applyNumberFormat="1"/>
    <xf numFmtId="0" fontId="29" fillId="0" borderId="3" xfId="0" applyFont="1" applyBorder="1" applyAlignment="1">
      <alignment horizontal="center"/>
    </xf>
    <xf numFmtId="0" fontId="30" fillId="4" borderId="3" xfId="0" applyFont="1" applyFill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3" fontId="30" fillId="0" borderId="3" xfId="0" applyNumberFormat="1" applyFont="1" applyBorder="1" applyAlignment="1">
      <alignment horizontal="center" vertical="center" wrapText="1"/>
    </xf>
    <xf numFmtId="168" fontId="11" fillId="0" borderId="0" xfId="1" applyNumberFormat="1" applyFont="1" applyFill="1" applyBorder="1" applyAlignment="1">
      <alignment horizontal="center" vertical="center"/>
    </xf>
    <xf numFmtId="4" fontId="11" fillId="0" borderId="0" xfId="0" applyNumberFormat="1" applyFont="1" applyAlignment="1">
      <alignment horizontal="center" vertical="center" wrapText="1"/>
    </xf>
    <xf numFmtId="165" fontId="11" fillId="0" borderId="0" xfId="1" applyFont="1" applyFill="1" applyBorder="1" applyAlignment="1">
      <alignment horizontal="center" vertical="center"/>
    </xf>
    <xf numFmtId="4" fontId="7" fillId="0" borderId="0" xfId="0" applyNumberFormat="1" applyFont="1" applyAlignment="1">
      <alignment horizontal="center" vertical="center" wrapText="1"/>
    </xf>
    <xf numFmtId="165" fontId="30" fillId="0" borderId="3" xfId="1" applyFont="1" applyBorder="1" applyAlignment="1">
      <alignment horizontal="center" vertical="center" wrapText="1"/>
    </xf>
    <xf numFmtId="165" fontId="31" fillId="0" borderId="0" xfId="1" applyFont="1" applyFill="1" applyBorder="1" applyAlignment="1">
      <alignment horizontal="center" vertical="center" wrapText="1"/>
    </xf>
    <xf numFmtId="4" fontId="31" fillId="0" borderId="0" xfId="0" applyNumberFormat="1" applyFont="1" applyAlignment="1">
      <alignment horizontal="center" vertical="center" wrapText="1"/>
    </xf>
    <xf numFmtId="14" fontId="31" fillId="0" borderId="0" xfId="0" applyNumberFormat="1" applyFont="1" applyAlignment="1">
      <alignment horizontal="center" vertical="center" wrapText="1"/>
    </xf>
    <xf numFmtId="166" fontId="31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168" fontId="11" fillId="0" borderId="0" xfId="1" applyNumberFormat="1" applyFont="1" applyFill="1" applyBorder="1" applyAlignment="1">
      <alignment horizontal="center" vertical="center" wrapText="1"/>
    </xf>
    <xf numFmtId="3" fontId="11" fillId="0" borderId="0" xfId="0" applyNumberFormat="1" applyFont="1" applyAlignment="1">
      <alignment horizontal="center" vertical="center" wrapText="1"/>
    </xf>
    <xf numFmtId="165" fontId="11" fillId="0" borderId="0" xfId="1" applyFont="1" applyBorder="1" applyAlignment="1">
      <alignment horizontal="center" vertical="center" wrapText="1"/>
    </xf>
    <xf numFmtId="0" fontId="7" fillId="0" borderId="0" xfId="0" applyFont="1"/>
    <xf numFmtId="167" fontId="7" fillId="0" borderId="0" xfId="0" applyNumberFormat="1" applyFont="1" applyAlignment="1">
      <alignment horizontal="center" vertical="center"/>
    </xf>
    <xf numFmtId="165" fontId="7" fillId="0" borderId="0" xfId="1" applyFont="1" applyFill="1" applyAlignment="1">
      <alignment horizontal="center"/>
    </xf>
    <xf numFmtId="2" fontId="26" fillId="0" borderId="3" xfId="0" applyNumberFormat="1" applyFont="1" applyBorder="1" applyAlignment="1">
      <alignment horizontal="center"/>
    </xf>
    <xf numFmtId="0" fontId="26" fillId="0" borderId="0" xfId="0" applyFont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 vertical="center"/>
    </xf>
    <xf numFmtId="165" fontId="7" fillId="2" borderId="0" xfId="0" applyNumberFormat="1" applyFont="1" applyFill="1"/>
    <xf numFmtId="167" fontId="7" fillId="2" borderId="0" xfId="0" applyNumberFormat="1" applyFont="1" applyFill="1" applyAlignment="1">
      <alignment horizontal="center" vertical="center"/>
    </xf>
    <xf numFmtId="165" fontId="7" fillId="2" borderId="0" xfId="1" applyFont="1" applyFill="1" applyAlignment="1">
      <alignment horizontal="center"/>
    </xf>
    <xf numFmtId="169" fontId="0" fillId="0" borderId="0" xfId="0" applyNumberFormat="1"/>
    <xf numFmtId="0" fontId="14" fillId="0" borderId="0" xfId="0" applyFont="1"/>
    <xf numFmtId="0" fontId="18" fillId="0" borderId="0" xfId="0" applyFont="1" applyAlignment="1">
      <alignment horizontal="center"/>
    </xf>
    <xf numFmtId="0" fontId="12" fillId="0" borderId="0" xfId="0" applyFont="1"/>
    <xf numFmtId="0" fontId="12" fillId="0" borderId="5" xfId="0" applyFont="1" applyBorder="1"/>
    <xf numFmtId="0" fontId="12" fillId="0" borderId="6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left" vertical="center" wrapText="1"/>
    </xf>
    <xf numFmtId="2" fontId="12" fillId="0" borderId="7" xfId="0" applyNumberFormat="1" applyFont="1" applyBorder="1" applyAlignment="1">
      <alignment horizontal="center"/>
    </xf>
    <xf numFmtId="2" fontId="12" fillId="0" borderId="9" xfId="0" applyNumberFormat="1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9" fillId="0" borderId="8" xfId="0" applyFont="1" applyBorder="1"/>
    <xf numFmtId="2" fontId="19" fillId="0" borderId="8" xfId="0" applyNumberFormat="1" applyFont="1" applyBorder="1" applyAlignment="1">
      <alignment horizontal="center"/>
    </xf>
    <xf numFmtId="0" fontId="19" fillId="0" borderId="8" xfId="0" applyFont="1" applyBorder="1" applyAlignment="1">
      <alignment horizontal="center"/>
    </xf>
    <xf numFmtId="0" fontId="21" fillId="0" borderId="0" xfId="0" applyFont="1"/>
    <xf numFmtId="0" fontId="12" fillId="0" borderId="0" xfId="0" applyFont="1" applyAlignment="1">
      <alignment vertical="center"/>
    </xf>
    <xf numFmtId="165" fontId="7" fillId="2" borderId="0" xfId="1" applyNumberFormat="1" applyFont="1" applyFill="1" applyAlignment="1">
      <alignment horizontal="center"/>
    </xf>
    <xf numFmtId="4" fontId="2" fillId="0" borderId="0" xfId="0" applyNumberFormat="1" applyFont="1" applyAlignment="1">
      <alignment horizontal="center"/>
    </xf>
    <xf numFmtId="9" fontId="2" fillId="0" borderId="0" xfId="33" applyFont="1" applyAlignment="1">
      <alignment horizontal="center"/>
    </xf>
    <xf numFmtId="165" fontId="2" fillId="0" borderId="3" xfId="1" applyNumberFormat="1" applyFont="1" applyFill="1" applyBorder="1" applyAlignment="1">
      <alignment horizontal="center" vertical="center" wrapText="1"/>
    </xf>
    <xf numFmtId="14" fontId="32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3" xfId="0" applyFont="1" applyBorder="1" applyAlignment="1">
      <alignment horizontal="center" vertical="center" wrapText="1"/>
    </xf>
    <xf numFmtId="9" fontId="2" fillId="0" borderId="0" xfId="33" applyFont="1" applyFill="1"/>
    <xf numFmtId="0" fontId="12" fillId="0" borderId="7" xfId="0" applyFont="1" applyFill="1" applyBorder="1" applyAlignment="1">
      <alignment horizontal="left" vertical="center" wrapText="1"/>
    </xf>
    <xf numFmtId="2" fontId="12" fillId="0" borderId="7" xfId="0" applyNumberFormat="1" applyFont="1" applyFill="1" applyBorder="1" applyAlignment="1">
      <alignment horizontal="center"/>
    </xf>
    <xf numFmtId="2" fontId="12" fillId="0" borderId="9" xfId="0" applyNumberFormat="1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/>
    </xf>
    <xf numFmtId="0" fontId="14" fillId="0" borderId="0" xfId="0" applyFont="1" applyFill="1"/>
    <xf numFmtId="165" fontId="8" fillId="0" borderId="1" xfId="0" applyNumberFormat="1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165" fontId="8" fillId="0" borderId="2" xfId="0" applyNumberFormat="1" applyFont="1" applyFill="1" applyBorder="1" applyAlignment="1">
      <alignment vertical="center" wrapText="1"/>
    </xf>
    <xf numFmtId="0" fontId="3" fillId="0" borderId="0" xfId="2" applyFont="1" applyAlignment="1">
      <alignment horizontal="right" wrapText="1"/>
    </xf>
    <xf numFmtId="0" fontId="4" fillId="0" borderId="0" xfId="2" applyFont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4" fontId="3" fillId="0" borderId="4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49" fontId="17" fillId="0" borderId="0" xfId="31" applyNumberFormat="1" applyFill="1" applyBorder="1" applyAlignment="1" applyProtection="1">
      <alignment horizontal="left" wrapText="1"/>
    </xf>
    <xf numFmtId="0" fontId="13" fillId="0" borderId="1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13" fillId="0" borderId="1" xfId="0" applyFont="1" applyBorder="1" applyAlignment="1">
      <alignment horizontal="left"/>
    </xf>
    <xf numFmtId="0" fontId="13" fillId="0" borderId="2" xfId="0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0" fontId="19" fillId="0" borderId="0" xfId="0" applyFont="1" applyAlignment="1">
      <alignment horizontal="left" wrapText="1"/>
    </xf>
  </cellXfs>
  <cellStyles count="35">
    <cellStyle name="Comma" xfId="5"/>
    <cellStyle name="Comma [0]" xfId="6"/>
    <cellStyle name="Currency" xfId="7"/>
    <cellStyle name="Currency [0]" xfId="8"/>
    <cellStyle name="Currency [0] 2" xfId="25"/>
    <cellStyle name="Currency [0] 3" xfId="27"/>
    <cellStyle name="Currency [0] 4" xfId="30"/>
    <cellStyle name="Currency 2" xfId="24"/>
    <cellStyle name="Currency 3" xfId="26"/>
    <cellStyle name="Currency 4" xfId="28"/>
    <cellStyle name="Currency 5" xfId="29"/>
    <cellStyle name="Normal" xfId="9"/>
    <cellStyle name="Percent" xfId="10"/>
    <cellStyle name="Гиперссылка" xfId="32" builtinId="8"/>
    <cellStyle name="Гиперссылка 2" xfId="31"/>
    <cellStyle name="Обычный" xfId="0" builtinId="0"/>
    <cellStyle name="Обычный 2" xfId="2"/>
    <cellStyle name="Обычный 2 2" xfId="11"/>
    <cellStyle name="Обычный 2 2 2" xfId="12"/>
    <cellStyle name="Обычный 2 3" xfId="13"/>
    <cellStyle name="Обычный 2 4" xfId="4"/>
    <cellStyle name="Обычный 3" xfId="14"/>
    <cellStyle name="Обычный 3 2" xfId="15"/>
    <cellStyle name="Обычный 3 2 2" xfId="16"/>
    <cellStyle name="Обычный 3 3" xfId="17"/>
    <cellStyle name="Обычный 4" xfId="18"/>
    <cellStyle name="Обычный 5" xfId="19"/>
    <cellStyle name="Обычный 5 2" xfId="20"/>
    <cellStyle name="Обычный 6" xfId="21"/>
    <cellStyle name="Обычный 7" xfId="22"/>
    <cellStyle name="Обычный 8" xfId="23"/>
    <cellStyle name="Обычный 9" xfId="3"/>
    <cellStyle name="Обычный_ИПЦ расчет" xfId="34"/>
    <cellStyle name="Процентный" xfId="33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rosstat.gov.ru/statistics/price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R26"/>
  <sheetViews>
    <sheetView tabSelected="1" zoomScale="70" zoomScaleNormal="70" workbookViewId="0">
      <selection activeCell="O19" sqref="A19:O21"/>
    </sheetView>
  </sheetViews>
  <sheetFormatPr defaultColWidth="9" defaultRowHeight="13.8" x14ac:dyDescent="0.25"/>
  <cols>
    <col min="1" max="1" width="7" style="1" customWidth="1"/>
    <col min="2" max="2" width="13.6640625" style="1" customWidth="1"/>
    <col min="3" max="3" width="31.109375" style="17" customWidth="1"/>
    <col min="4" max="4" width="10.5546875" style="17" bestFit="1" customWidth="1"/>
    <col min="5" max="5" width="14.44140625" style="17" customWidth="1"/>
    <col min="6" max="6" width="13" style="17" customWidth="1"/>
    <col min="7" max="7" width="13.33203125" style="17" customWidth="1"/>
    <col min="8" max="8" width="15.109375" style="17" customWidth="1"/>
    <col min="9" max="9" width="13.44140625" style="17" customWidth="1"/>
    <col min="10" max="10" width="20.88671875" style="4" customWidth="1"/>
    <col min="11" max="11" width="19.109375" style="4" customWidth="1"/>
    <col min="12" max="12" width="14.5546875" style="4" customWidth="1"/>
    <col min="13" max="13" width="18.6640625" style="4" customWidth="1"/>
    <col min="14" max="14" width="19.44140625" style="4" customWidth="1"/>
    <col min="15" max="16" width="18.6640625" style="4" customWidth="1"/>
    <col min="17" max="17" width="15" style="4" customWidth="1"/>
    <col min="18" max="18" width="16" style="4" customWidth="1"/>
    <col min="19" max="250" width="9" style="4"/>
    <col min="251" max="251" width="8.88671875" style="4" customWidth="1"/>
    <col min="252" max="252" width="6.44140625" style="4" customWidth="1"/>
    <col min="253" max="253" width="21.88671875" style="4" customWidth="1"/>
    <col min="254" max="254" width="13.88671875" style="4" customWidth="1"/>
    <col min="255" max="255" width="9.5546875" style="4" customWidth="1"/>
    <col min="256" max="256" width="9.6640625" style="4" customWidth="1"/>
    <col min="257" max="257" width="9.44140625" style="4" customWidth="1"/>
    <col min="258" max="258" width="17.6640625" style="4" customWidth="1"/>
    <col min="259" max="259" width="13" style="4" customWidth="1"/>
    <col min="260" max="260" width="14.44140625" style="4" customWidth="1"/>
    <col min="261" max="261" width="21" style="4" customWidth="1"/>
    <col min="262" max="506" width="9" style="4"/>
    <col min="507" max="507" width="8.88671875" style="4" customWidth="1"/>
    <col min="508" max="508" width="6.44140625" style="4" customWidth="1"/>
    <col min="509" max="509" width="21.88671875" style="4" customWidth="1"/>
    <col min="510" max="510" width="13.88671875" style="4" customWidth="1"/>
    <col min="511" max="511" width="9.5546875" style="4" customWidth="1"/>
    <col min="512" max="512" width="9.6640625" style="4" customWidth="1"/>
    <col min="513" max="513" width="9.44140625" style="4" customWidth="1"/>
    <col min="514" max="514" width="17.6640625" style="4" customWidth="1"/>
    <col min="515" max="515" width="13" style="4" customWidth="1"/>
    <col min="516" max="516" width="14.44140625" style="4" customWidth="1"/>
    <col min="517" max="517" width="21" style="4" customWidth="1"/>
    <col min="518" max="762" width="9" style="4"/>
    <col min="763" max="763" width="8.88671875" style="4" customWidth="1"/>
    <col min="764" max="764" width="6.44140625" style="4" customWidth="1"/>
    <col min="765" max="765" width="21.88671875" style="4" customWidth="1"/>
    <col min="766" max="766" width="13.88671875" style="4" customWidth="1"/>
    <col min="767" max="767" width="9.5546875" style="4" customWidth="1"/>
    <col min="768" max="768" width="9.6640625" style="4" customWidth="1"/>
    <col min="769" max="769" width="9.44140625" style="4" customWidth="1"/>
    <col min="770" max="770" width="17.6640625" style="4" customWidth="1"/>
    <col min="771" max="771" width="13" style="4" customWidth="1"/>
    <col min="772" max="772" width="14.44140625" style="4" customWidth="1"/>
    <col min="773" max="773" width="21" style="4" customWidth="1"/>
    <col min="774" max="1018" width="9" style="4"/>
    <col min="1019" max="1019" width="8.88671875" style="4" customWidth="1"/>
    <col min="1020" max="1020" width="6.44140625" style="4" customWidth="1"/>
    <col min="1021" max="1021" width="21.88671875" style="4" customWidth="1"/>
    <col min="1022" max="1022" width="13.88671875" style="4" customWidth="1"/>
    <col min="1023" max="1023" width="9.5546875" style="4" customWidth="1"/>
    <col min="1024" max="1024" width="9.6640625" style="4" customWidth="1"/>
    <col min="1025" max="1025" width="9.44140625" style="4" customWidth="1"/>
    <col min="1026" max="1026" width="17.6640625" style="4" customWidth="1"/>
    <col min="1027" max="1027" width="13" style="4" customWidth="1"/>
    <col min="1028" max="1028" width="14.44140625" style="4" customWidth="1"/>
    <col min="1029" max="1029" width="21" style="4" customWidth="1"/>
    <col min="1030" max="1274" width="9" style="4"/>
    <col min="1275" max="1275" width="8.88671875" style="4" customWidth="1"/>
    <col min="1276" max="1276" width="6.44140625" style="4" customWidth="1"/>
    <col min="1277" max="1277" width="21.88671875" style="4" customWidth="1"/>
    <col min="1278" max="1278" width="13.88671875" style="4" customWidth="1"/>
    <col min="1279" max="1279" width="9.5546875" style="4" customWidth="1"/>
    <col min="1280" max="1280" width="9.6640625" style="4" customWidth="1"/>
    <col min="1281" max="1281" width="9.44140625" style="4" customWidth="1"/>
    <col min="1282" max="1282" width="17.6640625" style="4" customWidth="1"/>
    <col min="1283" max="1283" width="13" style="4" customWidth="1"/>
    <col min="1284" max="1284" width="14.44140625" style="4" customWidth="1"/>
    <col min="1285" max="1285" width="21" style="4" customWidth="1"/>
    <col min="1286" max="1530" width="9" style="4"/>
    <col min="1531" max="1531" width="8.88671875" style="4" customWidth="1"/>
    <col min="1532" max="1532" width="6.44140625" style="4" customWidth="1"/>
    <col min="1533" max="1533" width="21.88671875" style="4" customWidth="1"/>
    <col min="1534" max="1534" width="13.88671875" style="4" customWidth="1"/>
    <col min="1535" max="1535" width="9.5546875" style="4" customWidth="1"/>
    <col min="1536" max="1536" width="9.6640625" style="4" customWidth="1"/>
    <col min="1537" max="1537" width="9.44140625" style="4" customWidth="1"/>
    <col min="1538" max="1538" width="17.6640625" style="4" customWidth="1"/>
    <col min="1539" max="1539" width="13" style="4" customWidth="1"/>
    <col min="1540" max="1540" width="14.44140625" style="4" customWidth="1"/>
    <col min="1541" max="1541" width="21" style="4" customWidth="1"/>
    <col min="1542" max="1786" width="9" style="4"/>
    <col min="1787" max="1787" width="8.88671875" style="4" customWidth="1"/>
    <col min="1788" max="1788" width="6.44140625" style="4" customWidth="1"/>
    <col min="1789" max="1789" width="21.88671875" style="4" customWidth="1"/>
    <col min="1790" max="1790" width="13.88671875" style="4" customWidth="1"/>
    <col min="1791" max="1791" width="9.5546875" style="4" customWidth="1"/>
    <col min="1792" max="1792" width="9.6640625" style="4" customWidth="1"/>
    <col min="1793" max="1793" width="9.44140625" style="4" customWidth="1"/>
    <col min="1794" max="1794" width="17.6640625" style="4" customWidth="1"/>
    <col min="1795" max="1795" width="13" style="4" customWidth="1"/>
    <col min="1796" max="1796" width="14.44140625" style="4" customWidth="1"/>
    <col min="1797" max="1797" width="21" style="4" customWidth="1"/>
    <col min="1798" max="2042" width="9" style="4"/>
    <col min="2043" max="2043" width="8.88671875" style="4" customWidth="1"/>
    <col min="2044" max="2044" width="6.44140625" style="4" customWidth="1"/>
    <col min="2045" max="2045" width="21.88671875" style="4" customWidth="1"/>
    <col min="2046" max="2046" width="13.88671875" style="4" customWidth="1"/>
    <col min="2047" max="2047" width="9.5546875" style="4" customWidth="1"/>
    <col min="2048" max="2048" width="9.6640625" style="4" customWidth="1"/>
    <col min="2049" max="2049" width="9.44140625" style="4" customWidth="1"/>
    <col min="2050" max="2050" width="17.6640625" style="4" customWidth="1"/>
    <col min="2051" max="2051" width="13" style="4" customWidth="1"/>
    <col min="2052" max="2052" width="14.44140625" style="4" customWidth="1"/>
    <col min="2053" max="2053" width="21" style="4" customWidth="1"/>
    <col min="2054" max="2298" width="9" style="4"/>
    <col min="2299" max="2299" width="8.88671875" style="4" customWidth="1"/>
    <col min="2300" max="2300" width="6.44140625" style="4" customWidth="1"/>
    <col min="2301" max="2301" width="21.88671875" style="4" customWidth="1"/>
    <col min="2302" max="2302" width="13.88671875" style="4" customWidth="1"/>
    <col min="2303" max="2303" width="9.5546875" style="4" customWidth="1"/>
    <col min="2304" max="2304" width="9.6640625" style="4" customWidth="1"/>
    <col min="2305" max="2305" width="9.44140625" style="4" customWidth="1"/>
    <col min="2306" max="2306" width="17.6640625" style="4" customWidth="1"/>
    <col min="2307" max="2307" width="13" style="4" customWidth="1"/>
    <col min="2308" max="2308" width="14.44140625" style="4" customWidth="1"/>
    <col min="2309" max="2309" width="21" style="4" customWidth="1"/>
    <col min="2310" max="2554" width="9" style="4"/>
    <col min="2555" max="2555" width="8.88671875" style="4" customWidth="1"/>
    <col min="2556" max="2556" width="6.44140625" style="4" customWidth="1"/>
    <col min="2557" max="2557" width="21.88671875" style="4" customWidth="1"/>
    <col min="2558" max="2558" width="13.88671875" style="4" customWidth="1"/>
    <col min="2559" max="2559" width="9.5546875" style="4" customWidth="1"/>
    <col min="2560" max="2560" width="9.6640625" style="4" customWidth="1"/>
    <col min="2561" max="2561" width="9.44140625" style="4" customWidth="1"/>
    <col min="2562" max="2562" width="17.6640625" style="4" customWidth="1"/>
    <col min="2563" max="2563" width="13" style="4" customWidth="1"/>
    <col min="2564" max="2564" width="14.44140625" style="4" customWidth="1"/>
    <col min="2565" max="2565" width="21" style="4" customWidth="1"/>
    <col min="2566" max="2810" width="9" style="4"/>
    <col min="2811" max="2811" width="8.88671875" style="4" customWidth="1"/>
    <col min="2812" max="2812" width="6.44140625" style="4" customWidth="1"/>
    <col min="2813" max="2813" width="21.88671875" style="4" customWidth="1"/>
    <col min="2814" max="2814" width="13.88671875" style="4" customWidth="1"/>
    <col min="2815" max="2815" width="9.5546875" style="4" customWidth="1"/>
    <col min="2816" max="2816" width="9.6640625" style="4" customWidth="1"/>
    <col min="2817" max="2817" width="9.44140625" style="4" customWidth="1"/>
    <col min="2818" max="2818" width="17.6640625" style="4" customWidth="1"/>
    <col min="2819" max="2819" width="13" style="4" customWidth="1"/>
    <col min="2820" max="2820" width="14.44140625" style="4" customWidth="1"/>
    <col min="2821" max="2821" width="21" style="4" customWidth="1"/>
    <col min="2822" max="3066" width="9" style="4"/>
    <col min="3067" max="3067" width="8.88671875" style="4" customWidth="1"/>
    <col min="3068" max="3068" width="6.44140625" style="4" customWidth="1"/>
    <col min="3069" max="3069" width="21.88671875" style="4" customWidth="1"/>
    <col min="3070" max="3070" width="13.88671875" style="4" customWidth="1"/>
    <col min="3071" max="3071" width="9.5546875" style="4" customWidth="1"/>
    <col min="3072" max="3072" width="9.6640625" style="4" customWidth="1"/>
    <col min="3073" max="3073" width="9.44140625" style="4" customWidth="1"/>
    <col min="3074" max="3074" width="17.6640625" style="4" customWidth="1"/>
    <col min="3075" max="3075" width="13" style="4" customWidth="1"/>
    <col min="3076" max="3076" width="14.44140625" style="4" customWidth="1"/>
    <col min="3077" max="3077" width="21" style="4" customWidth="1"/>
    <col min="3078" max="3322" width="9" style="4"/>
    <col min="3323" max="3323" width="8.88671875" style="4" customWidth="1"/>
    <col min="3324" max="3324" width="6.44140625" style="4" customWidth="1"/>
    <col min="3325" max="3325" width="21.88671875" style="4" customWidth="1"/>
    <col min="3326" max="3326" width="13.88671875" style="4" customWidth="1"/>
    <col min="3327" max="3327" width="9.5546875" style="4" customWidth="1"/>
    <col min="3328" max="3328" width="9.6640625" style="4" customWidth="1"/>
    <col min="3329" max="3329" width="9.44140625" style="4" customWidth="1"/>
    <col min="3330" max="3330" width="17.6640625" style="4" customWidth="1"/>
    <col min="3331" max="3331" width="13" style="4" customWidth="1"/>
    <col min="3332" max="3332" width="14.44140625" style="4" customWidth="1"/>
    <col min="3333" max="3333" width="21" style="4" customWidth="1"/>
    <col min="3334" max="3578" width="9" style="4"/>
    <col min="3579" max="3579" width="8.88671875" style="4" customWidth="1"/>
    <col min="3580" max="3580" width="6.44140625" style="4" customWidth="1"/>
    <col min="3581" max="3581" width="21.88671875" style="4" customWidth="1"/>
    <col min="3582" max="3582" width="13.88671875" style="4" customWidth="1"/>
    <col min="3583" max="3583" width="9.5546875" style="4" customWidth="1"/>
    <col min="3584" max="3584" width="9.6640625" style="4" customWidth="1"/>
    <col min="3585" max="3585" width="9.44140625" style="4" customWidth="1"/>
    <col min="3586" max="3586" width="17.6640625" style="4" customWidth="1"/>
    <col min="3587" max="3587" width="13" style="4" customWidth="1"/>
    <col min="3588" max="3588" width="14.44140625" style="4" customWidth="1"/>
    <col min="3589" max="3589" width="21" style="4" customWidth="1"/>
    <col min="3590" max="3834" width="9" style="4"/>
    <col min="3835" max="3835" width="8.88671875" style="4" customWidth="1"/>
    <col min="3836" max="3836" width="6.44140625" style="4" customWidth="1"/>
    <col min="3837" max="3837" width="21.88671875" style="4" customWidth="1"/>
    <col min="3838" max="3838" width="13.88671875" style="4" customWidth="1"/>
    <col min="3839" max="3839" width="9.5546875" style="4" customWidth="1"/>
    <col min="3840" max="3840" width="9.6640625" style="4" customWidth="1"/>
    <col min="3841" max="3841" width="9.44140625" style="4" customWidth="1"/>
    <col min="3842" max="3842" width="17.6640625" style="4" customWidth="1"/>
    <col min="3843" max="3843" width="13" style="4" customWidth="1"/>
    <col min="3844" max="3844" width="14.44140625" style="4" customWidth="1"/>
    <col min="3845" max="3845" width="21" style="4" customWidth="1"/>
    <col min="3846" max="4090" width="9" style="4"/>
    <col min="4091" max="4091" width="8.88671875" style="4" customWidth="1"/>
    <col min="4092" max="4092" width="6.44140625" style="4" customWidth="1"/>
    <col min="4093" max="4093" width="21.88671875" style="4" customWidth="1"/>
    <col min="4094" max="4094" width="13.88671875" style="4" customWidth="1"/>
    <col min="4095" max="4095" width="9.5546875" style="4" customWidth="1"/>
    <col min="4096" max="4096" width="9.6640625" style="4" customWidth="1"/>
    <col min="4097" max="4097" width="9.44140625" style="4" customWidth="1"/>
    <col min="4098" max="4098" width="17.6640625" style="4" customWidth="1"/>
    <col min="4099" max="4099" width="13" style="4" customWidth="1"/>
    <col min="4100" max="4100" width="14.44140625" style="4" customWidth="1"/>
    <col min="4101" max="4101" width="21" style="4" customWidth="1"/>
    <col min="4102" max="4346" width="9" style="4"/>
    <col min="4347" max="4347" width="8.88671875" style="4" customWidth="1"/>
    <col min="4348" max="4348" width="6.44140625" style="4" customWidth="1"/>
    <col min="4349" max="4349" width="21.88671875" style="4" customWidth="1"/>
    <col min="4350" max="4350" width="13.88671875" style="4" customWidth="1"/>
    <col min="4351" max="4351" width="9.5546875" style="4" customWidth="1"/>
    <col min="4352" max="4352" width="9.6640625" style="4" customWidth="1"/>
    <col min="4353" max="4353" width="9.44140625" style="4" customWidth="1"/>
    <col min="4354" max="4354" width="17.6640625" style="4" customWidth="1"/>
    <col min="4355" max="4355" width="13" style="4" customWidth="1"/>
    <col min="4356" max="4356" width="14.44140625" style="4" customWidth="1"/>
    <col min="4357" max="4357" width="21" style="4" customWidth="1"/>
    <col min="4358" max="4602" width="9" style="4"/>
    <col min="4603" max="4603" width="8.88671875" style="4" customWidth="1"/>
    <col min="4604" max="4604" width="6.44140625" style="4" customWidth="1"/>
    <col min="4605" max="4605" width="21.88671875" style="4" customWidth="1"/>
    <col min="4606" max="4606" width="13.88671875" style="4" customWidth="1"/>
    <col min="4607" max="4607" width="9.5546875" style="4" customWidth="1"/>
    <col min="4608" max="4608" width="9.6640625" style="4" customWidth="1"/>
    <col min="4609" max="4609" width="9.44140625" style="4" customWidth="1"/>
    <col min="4610" max="4610" width="17.6640625" style="4" customWidth="1"/>
    <col min="4611" max="4611" width="13" style="4" customWidth="1"/>
    <col min="4612" max="4612" width="14.44140625" style="4" customWidth="1"/>
    <col min="4613" max="4613" width="21" style="4" customWidth="1"/>
    <col min="4614" max="4858" width="9" style="4"/>
    <col min="4859" max="4859" width="8.88671875" style="4" customWidth="1"/>
    <col min="4860" max="4860" width="6.44140625" style="4" customWidth="1"/>
    <col min="4861" max="4861" width="21.88671875" style="4" customWidth="1"/>
    <col min="4862" max="4862" width="13.88671875" style="4" customWidth="1"/>
    <col min="4863" max="4863" width="9.5546875" style="4" customWidth="1"/>
    <col min="4864" max="4864" width="9.6640625" style="4" customWidth="1"/>
    <col min="4865" max="4865" width="9.44140625" style="4" customWidth="1"/>
    <col min="4866" max="4866" width="17.6640625" style="4" customWidth="1"/>
    <col min="4867" max="4867" width="13" style="4" customWidth="1"/>
    <col min="4868" max="4868" width="14.44140625" style="4" customWidth="1"/>
    <col min="4869" max="4869" width="21" style="4" customWidth="1"/>
    <col min="4870" max="5114" width="9" style="4"/>
    <col min="5115" max="5115" width="8.88671875" style="4" customWidth="1"/>
    <col min="5116" max="5116" width="6.44140625" style="4" customWidth="1"/>
    <col min="5117" max="5117" width="21.88671875" style="4" customWidth="1"/>
    <col min="5118" max="5118" width="13.88671875" style="4" customWidth="1"/>
    <col min="5119" max="5119" width="9.5546875" style="4" customWidth="1"/>
    <col min="5120" max="5120" width="9.6640625" style="4" customWidth="1"/>
    <col min="5121" max="5121" width="9.44140625" style="4" customWidth="1"/>
    <col min="5122" max="5122" width="17.6640625" style="4" customWidth="1"/>
    <col min="5123" max="5123" width="13" style="4" customWidth="1"/>
    <col min="5124" max="5124" width="14.44140625" style="4" customWidth="1"/>
    <col min="5125" max="5125" width="21" style="4" customWidth="1"/>
    <col min="5126" max="5370" width="9" style="4"/>
    <col min="5371" max="5371" width="8.88671875" style="4" customWidth="1"/>
    <col min="5372" max="5372" width="6.44140625" style="4" customWidth="1"/>
    <col min="5373" max="5373" width="21.88671875" style="4" customWidth="1"/>
    <col min="5374" max="5374" width="13.88671875" style="4" customWidth="1"/>
    <col min="5375" max="5375" width="9.5546875" style="4" customWidth="1"/>
    <col min="5376" max="5376" width="9.6640625" style="4" customWidth="1"/>
    <col min="5377" max="5377" width="9.44140625" style="4" customWidth="1"/>
    <col min="5378" max="5378" width="17.6640625" style="4" customWidth="1"/>
    <col min="5379" max="5379" width="13" style="4" customWidth="1"/>
    <col min="5380" max="5380" width="14.44140625" style="4" customWidth="1"/>
    <col min="5381" max="5381" width="21" style="4" customWidth="1"/>
    <col min="5382" max="5626" width="9" style="4"/>
    <col min="5627" max="5627" width="8.88671875" style="4" customWidth="1"/>
    <col min="5628" max="5628" width="6.44140625" style="4" customWidth="1"/>
    <col min="5629" max="5629" width="21.88671875" style="4" customWidth="1"/>
    <col min="5630" max="5630" width="13.88671875" style="4" customWidth="1"/>
    <col min="5631" max="5631" width="9.5546875" style="4" customWidth="1"/>
    <col min="5632" max="5632" width="9.6640625" style="4" customWidth="1"/>
    <col min="5633" max="5633" width="9.44140625" style="4" customWidth="1"/>
    <col min="5634" max="5634" width="17.6640625" style="4" customWidth="1"/>
    <col min="5635" max="5635" width="13" style="4" customWidth="1"/>
    <col min="5636" max="5636" width="14.44140625" style="4" customWidth="1"/>
    <col min="5637" max="5637" width="21" style="4" customWidth="1"/>
    <col min="5638" max="5882" width="9" style="4"/>
    <col min="5883" max="5883" width="8.88671875" style="4" customWidth="1"/>
    <col min="5884" max="5884" width="6.44140625" style="4" customWidth="1"/>
    <col min="5885" max="5885" width="21.88671875" style="4" customWidth="1"/>
    <col min="5886" max="5886" width="13.88671875" style="4" customWidth="1"/>
    <col min="5887" max="5887" width="9.5546875" style="4" customWidth="1"/>
    <col min="5888" max="5888" width="9.6640625" style="4" customWidth="1"/>
    <col min="5889" max="5889" width="9.44140625" style="4" customWidth="1"/>
    <col min="5890" max="5890" width="17.6640625" style="4" customWidth="1"/>
    <col min="5891" max="5891" width="13" style="4" customWidth="1"/>
    <col min="5892" max="5892" width="14.44140625" style="4" customWidth="1"/>
    <col min="5893" max="5893" width="21" style="4" customWidth="1"/>
    <col min="5894" max="6138" width="9" style="4"/>
    <col min="6139" max="6139" width="8.88671875" style="4" customWidth="1"/>
    <col min="6140" max="6140" width="6.44140625" style="4" customWidth="1"/>
    <col min="6141" max="6141" width="21.88671875" style="4" customWidth="1"/>
    <col min="6142" max="6142" width="13.88671875" style="4" customWidth="1"/>
    <col min="6143" max="6143" width="9.5546875" style="4" customWidth="1"/>
    <col min="6144" max="6144" width="9.6640625" style="4" customWidth="1"/>
    <col min="6145" max="6145" width="9.44140625" style="4" customWidth="1"/>
    <col min="6146" max="6146" width="17.6640625" style="4" customWidth="1"/>
    <col min="6147" max="6147" width="13" style="4" customWidth="1"/>
    <col min="6148" max="6148" width="14.44140625" style="4" customWidth="1"/>
    <col min="6149" max="6149" width="21" style="4" customWidth="1"/>
    <col min="6150" max="6394" width="9" style="4"/>
    <col min="6395" max="6395" width="8.88671875" style="4" customWidth="1"/>
    <col min="6396" max="6396" width="6.44140625" style="4" customWidth="1"/>
    <col min="6397" max="6397" width="21.88671875" style="4" customWidth="1"/>
    <col min="6398" max="6398" width="13.88671875" style="4" customWidth="1"/>
    <col min="6399" max="6399" width="9.5546875" style="4" customWidth="1"/>
    <col min="6400" max="6400" width="9.6640625" style="4" customWidth="1"/>
    <col min="6401" max="6401" width="9.44140625" style="4" customWidth="1"/>
    <col min="6402" max="6402" width="17.6640625" style="4" customWidth="1"/>
    <col min="6403" max="6403" width="13" style="4" customWidth="1"/>
    <col min="6404" max="6404" width="14.44140625" style="4" customWidth="1"/>
    <col min="6405" max="6405" width="21" style="4" customWidth="1"/>
    <col min="6406" max="6650" width="9" style="4"/>
    <col min="6651" max="6651" width="8.88671875" style="4" customWidth="1"/>
    <col min="6652" max="6652" width="6.44140625" style="4" customWidth="1"/>
    <col min="6653" max="6653" width="21.88671875" style="4" customWidth="1"/>
    <col min="6654" max="6654" width="13.88671875" style="4" customWidth="1"/>
    <col min="6655" max="6655" width="9.5546875" style="4" customWidth="1"/>
    <col min="6656" max="6656" width="9.6640625" style="4" customWidth="1"/>
    <col min="6657" max="6657" width="9.44140625" style="4" customWidth="1"/>
    <col min="6658" max="6658" width="17.6640625" style="4" customWidth="1"/>
    <col min="6659" max="6659" width="13" style="4" customWidth="1"/>
    <col min="6660" max="6660" width="14.44140625" style="4" customWidth="1"/>
    <col min="6661" max="6661" width="21" style="4" customWidth="1"/>
    <col min="6662" max="6906" width="9" style="4"/>
    <col min="6907" max="6907" width="8.88671875" style="4" customWidth="1"/>
    <col min="6908" max="6908" width="6.44140625" style="4" customWidth="1"/>
    <col min="6909" max="6909" width="21.88671875" style="4" customWidth="1"/>
    <col min="6910" max="6910" width="13.88671875" style="4" customWidth="1"/>
    <col min="6911" max="6911" width="9.5546875" style="4" customWidth="1"/>
    <col min="6912" max="6912" width="9.6640625" style="4" customWidth="1"/>
    <col min="6913" max="6913" width="9.44140625" style="4" customWidth="1"/>
    <col min="6914" max="6914" width="17.6640625" style="4" customWidth="1"/>
    <col min="6915" max="6915" width="13" style="4" customWidth="1"/>
    <col min="6916" max="6916" width="14.44140625" style="4" customWidth="1"/>
    <col min="6917" max="6917" width="21" style="4" customWidth="1"/>
    <col min="6918" max="7162" width="9" style="4"/>
    <col min="7163" max="7163" width="8.88671875" style="4" customWidth="1"/>
    <col min="7164" max="7164" width="6.44140625" style="4" customWidth="1"/>
    <col min="7165" max="7165" width="21.88671875" style="4" customWidth="1"/>
    <col min="7166" max="7166" width="13.88671875" style="4" customWidth="1"/>
    <col min="7167" max="7167" width="9.5546875" style="4" customWidth="1"/>
    <col min="7168" max="7168" width="9.6640625" style="4" customWidth="1"/>
    <col min="7169" max="7169" width="9.44140625" style="4" customWidth="1"/>
    <col min="7170" max="7170" width="17.6640625" style="4" customWidth="1"/>
    <col min="7171" max="7171" width="13" style="4" customWidth="1"/>
    <col min="7172" max="7172" width="14.44140625" style="4" customWidth="1"/>
    <col min="7173" max="7173" width="21" style="4" customWidth="1"/>
    <col min="7174" max="7418" width="9" style="4"/>
    <col min="7419" max="7419" width="8.88671875" style="4" customWidth="1"/>
    <col min="7420" max="7420" width="6.44140625" style="4" customWidth="1"/>
    <col min="7421" max="7421" width="21.88671875" style="4" customWidth="1"/>
    <col min="7422" max="7422" width="13.88671875" style="4" customWidth="1"/>
    <col min="7423" max="7423" width="9.5546875" style="4" customWidth="1"/>
    <col min="7424" max="7424" width="9.6640625" style="4" customWidth="1"/>
    <col min="7425" max="7425" width="9.44140625" style="4" customWidth="1"/>
    <col min="7426" max="7426" width="17.6640625" style="4" customWidth="1"/>
    <col min="7427" max="7427" width="13" style="4" customWidth="1"/>
    <col min="7428" max="7428" width="14.44140625" style="4" customWidth="1"/>
    <col min="7429" max="7429" width="21" style="4" customWidth="1"/>
    <col min="7430" max="7674" width="9" style="4"/>
    <col min="7675" max="7675" width="8.88671875" style="4" customWidth="1"/>
    <col min="7676" max="7676" width="6.44140625" style="4" customWidth="1"/>
    <col min="7677" max="7677" width="21.88671875" style="4" customWidth="1"/>
    <col min="7678" max="7678" width="13.88671875" style="4" customWidth="1"/>
    <col min="7679" max="7679" width="9.5546875" style="4" customWidth="1"/>
    <col min="7680" max="7680" width="9.6640625" style="4" customWidth="1"/>
    <col min="7681" max="7681" width="9.44140625" style="4" customWidth="1"/>
    <col min="7682" max="7682" width="17.6640625" style="4" customWidth="1"/>
    <col min="7683" max="7683" width="13" style="4" customWidth="1"/>
    <col min="7684" max="7684" width="14.44140625" style="4" customWidth="1"/>
    <col min="7685" max="7685" width="21" style="4" customWidth="1"/>
    <col min="7686" max="7930" width="9" style="4"/>
    <col min="7931" max="7931" width="8.88671875" style="4" customWidth="1"/>
    <col min="7932" max="7932" width="6.44140625" style="4" customWidth="1"/>
    <col min="7933" max="7933" width="21.88671875" style="4" customWidth="1"/>
    <col min="7934" max="7934" width="13.88671875" style="4" customWidth="1"/>
    <col min="7935" max="7935" width="9.5546875" style="4" customWidth="1"/>
    <col min="7936" max="7936" width="9.6640625" style="4" customWidth="1"/>
    <col min="7937" max="7937" width="9.44140625" style="4" customWidth="1"/>
    <col min="7938" max="7938" width="17.6640625" style="4" customWidth="1"/>
    <col min="7939" max="7939" width="13" style="4" customWidth="1"/>
    <col min="7940" max="7940" width="14.44140625" style="4" customWidth="1"/>
    <col min="7941" max="7941" width="21" style="4" customWidth="1"/>
    <col min="7942" max="8186" width="9" style="4"/>
    <col min="8187" max="8187" width="8.88671875" style="4" customWidth="1"/>
    <col min="8188" max="8188" width="6.44140625" style="4" customWidth="1"/>
    <col min="8189" max="8189" width="21.88671875" style="4" customWidth="1"/>
    <col min="8190" max="8190" width="13.88671875" style="4" customWidth="1"/>
    <col min="8191" max="8191" width="9.5546875" style="4" customWidth="1"/>
    <col min="8192" max="8192" width="9.6640625" style="4" customWidth="1"/>
    <col min="8193" max="8193" width="9.44140625" style="4" customWidth="1"/>
    <col min="8194" max="8194" width="17.6640625" style="4" customWidth="1"/>
    <col min="8195" max="8195" width="13" style="4" customWidth="1"/>
    <col min="8196" max="8196" width="14.44140625" style="4" customWidth="1"/>
    <col min="8197" max="8197" width="21" style="4" customWidth="1"/>
    <col min="8198" max="8442" width="9" style="4"/>
    <col min="8443" max="8443" width="8.88671875" style="4" customWidth="1"/>
    <col min="8444" max="8444" width="6.44140625" style="4" customWidth="1"/>
    <col min="8445" max="8445" width="21.88671875" style="4" customWidth="1"/>
    <col min="8446" max="8446" width="13.88671875" style="4" customWidth="1"/>
    <col min="8447" max="8447" width="9.5546875" style="4" customWidth="1"/>
    <col min="8448" max="8448" width="9.6640625" style="4" customWidth="1"/>
    <col min="8449" max="8449" width="9.44140625" style="4" customWidth="1"/>
    <col min="8450" max="8450" width="17.6640625" style="4" customWidth="1"/>
    <col min="8451" max="8451" width="13" style="4" customWidth="1"/>
    <col min="8452" max="8452" width="14.44140625" style="4" customWidth="1"/>
    <col min="8453" max="8453" width="21" style="4" customWidth="1"/>
    <col min="8454" max="8698" width="9" style="4"/>
    <col min="8699" max="8699" width="8.88671875" style="4" customWidth="1"/>
    <col min="8700" max="8700" width="6.44140625" style="4" customWidth="1"/>
    <col min="8701" max="8701" width="21.88671875" style="4" customWidth="1"/>
    <col min="8702" max="8702" width="13.88671875" style="4" customWidth="1"/>
    <col min="8703" max="8703" width="9.5546875" style="4" customWidth="1"/>
    <col min="8704" max="8704" width="9.6640625" style="4" customWidth="1"/>
    <col min="8705" max="8705" width="9.44140625" style="4" customWidth="1"/>
    <col min="8706" max="8706" width="17.6640625" style="4" customWidth="1"/>
    <col min="8707" max="8707" width="13" style="4" customWidth="1"/>
    <col min="8708" max="8708" width="14.44140625" style="4" customWidth="1"/>
    <col min="8709" max="8709" width="21" style="4" customWidth="1"/>
    <col min="8710" max="8954" width="9" style="4"/>
    <col min="8955" max="8955" width="8.88671875" style="4" customWidth="1"/>
    <col min="8956" max="8956" width="6.44140625" style="4" customWidth="1"/>
    <col min="8957" max="8957" width="21.88671875" style="4" customWidth="1"/>
    <col min="8958" max="8958" width="13.88671875" style="4" customWidth="1"/>
    <col min="8959" max="8959" width="9.5546875" style="4" customWidth="1"/>
    <col min="8960" max="8960" width="9.6640625" style="4" customWidth="1"/>
    <col min="8961" max="8961" width="9.44140625" style="4" customWidth="1"/>
    <col min="8962" max="8962" width="17.6640625" style="4" customWidth="1"/>
    <col min="8963" max="8963" width="13" style="4" customWidth="1"/>
    <col min="8964" max="8964" width="14.44140625" style="4" customWidth="1"/>
    <col min="8965" max="8965" width="21" style="4" customWidth="1"/>
    <col min="8966" max="9210" width="9" style="4"/>
    <col min="9211" max="9211" width="8.88671875" style="4" customWidth="1"/>
    <col min="9212" max="9212" width="6.44140625" style="4" customWidth="1"/>
    <col min="9213" max="9213" width="21.88671875" style="4" customWidth="1"/>
    <col min="9214" max="9214" width="13.88671875" style="4" customWidth="1"/>
    <col min="9215" max="9215" width="9.5546875" style="4" customWidth="1"/>
    <col min="9216" max="9216" width="9.6640625" style="4" customWidth="1"/>
    <col min="9217" max="9217" width="9.44140625" style="4" customWidth="1"/>
    <col min="9218" max="9218" width="17.6640625" style="4" customWidth="1"/>
    <col min="9219" max="9219" width="13" style="4" customWidth="1"/>
    <col min="9220" max="9220" width="14.44140625" style="4" customWidth="1"/>
    <col min="9221" max="9221" width="21" style="4" customWidth="1"/>
    <col min="9222" max="9466" width="9" style="4"/>
    <col min="9467" max="9467" width="8.88671875" style="4" customWidth="1"/>
    <col min="9468" max="9468" width="6.44140625" style="4" customWidth="1"/>
    <col min="9469" max="9469" width="21.88671875" style="4" customWidth="1"/>
    <col min="9470" max="9470" width="13.88671875" style="4" customWidth="1"/>
    <col min="9471" max="9471" width="9.5546875" style="4" customWidth="1"/>
    <col min="9472" max="9472" width="9.6640625" style="4" customWidth="1"/>
    <col min="9473" max="9473" width="9.44140625" style="4" customWidth="1"/>
    <col min="9474" max="9474" width="17.6640625" style="4" customWidth="1"/>
    <col min="9475" max="9475" width="13" style="4" customWidth="1"/>
    <col min="9476" max="9476" width="14.44140625" style="4" customWidth="1"/>
    <col min="9477" max="9477" width="21" style="4" customWidth="1"/>
    <col min="9478" max="9722" width="9" style="4"/>
    <col min="9723" max="9723" width="8.88671875" style="4" customWidth="1"/>
    <col min="9724" max="9724" width="6.44140625" style="4" customWidth="1"/>
    <col min="9725" max="9725" width="21.88671875" style="4" customWidth="1"/>
    <col min="9726" max="9726" width="13.88671875" style="4" customWidth="1"/>
    <col min="9727" max="9727" width="9.5546875" style="4" customWidth="1"/>
    <col min="9728" max="9728" width="9.6640625" style="4" customWidth="1"/>
    <col min="9729" max="9729" width="9.44140625" style="4" customWidth="1"/>
    <col min="9730" max="9730" width="17.6640625" style="4" customWidth="1"/>
    <col min="9731" max="9731" width="13" style="4" customWidth="1"/>
    <col min="9732" max="9732" width="14.44140625" style="4" customWidth="1"/>
    <col min="9733" max="9733" width="21" style="4" customWidth="1"/>
    <col min="9734" max="9978" width="9" style="4"/>
    <col min="9979" max="9979" width="8.88671875" style="4" customWidth="1"/>
    <col min="9980" max="9980" width="6.44140625" style="4" customWidth="1"/>
    <col min="9981" max="9981" width="21.88671875" style="4" customWidth="1"/>
    <col min="9982" max="9982" width="13.88671875" style="4" customWidth="1"/>
    <col min="9983" max="9983" width="9.5546875" style="4" customWidth="1"/>
    <col min="9984" max="9984" width="9.6640625" style="4" customWidth="1"/>
    <col min="9985" max="9985" width="9.44140625" style="4" customWidth="1"/>
    <col min="9986" max="9986" width="17.6640625" style="4" customWidth="1"/>
    <col min="9987" max="9987" width="13" style="4" customWidth="1"/>
    <col min="9988" max="9988" width="14.44140625" style="4" customWidth="1"/>
    <col min="9989" max="9989" width="21" style="4" customWidth="1"/>
    <col min="9990" max="10234" width="9" style="4"/>
    <col min="10235" max="10235" width="8.88671875" style="4" customWidth="1"/>
    <col min="10236" max="10236" width="6.44140625" style="4" customWidth="1"/>
    <col min="10237" max="10237" width="21.88671875" style="4" customWidth="1"/>
    <col min="10238" max="10238" width="13.88671875" style="4" customWidth="1"/>
    <col min="10239" max="10239" width="9.5546875" style="4" customWidth="1"/>
    <col min="10240" max="10240" width="9.6640625" style="4" customWidth="1"/>
    <col min="10241" max="10241" width="9.44140625" style="4" customWidth="1"/>
    <col min="10242" max="10242" width="17.6640625" style="4" customWidth="1"/>
    <col min="10243" max="10243" width="13" style="4" customWidth="1"/>
    <col min="10244" max="10244" width="14.44140625" style="4" customWidth="1"/>
    <col min="10245" max="10245" width="21" style="4" customWidth="1"/>
    <col min="10246" max="10490" width="9" style="4"/>
    <col min="10491" max="10491" width="8.88671875" style="4" customWidth="1"/>
    <col min="10492" max="10492" width="6.44140625" style="4" customWidth="1"/>
    <col min="10493" max="10493" width="21.88671875" style="4" customWidth="1"/>
    <col min="10494" max="10494" width="13.88671875" style="4" customWidth="1"/>
    <col min="10495" max="10495" width="9.5546875" style="4" customWidth="1"/>
    <col min="10496" max="10496" width="9.6640625" style="4" customWidth="1"/>
    <col min="10497" max="10497" width="9.44140625" style="4" customWidth="1"/>
    <col min="10498" max="10498" width="17.6640625" style="4" customWidth="1"/>
    <col min="10499" max="10499" width="13" style="4" customWidth="1"/>
    <col min="10500" max="10500" width="14.44140625" style="4" customWidth="1"/>
    <col min="10501" max="10501" width="21" style="4" customWidth="1"/>
    <col min="10502" max="10746" width="9" style="4"/>
    <col min="10747" max="10747" width="8.88671875" style="4" customWidth="1"/>
    <col min="10748" max="10748" width="6.44140625" style="4" customWidth="1"/>
    <col min="10749" max="10749" width="21.88671875" style="4" customWidth="1"/>
    <col min="10750" max="10750" width="13.88671875" style="4" customWidth="1"/>
    <col min="10751" max="10751" width="9.5546875" style="4" customWidth="1"/>
    <col min="10752" max="10752" width="9.6640625" style="4" customWidth="1"/>
    <col min="10753" max="10753" width="9.44140625" style="4" customWidth="1"/>
    <col min="10754" max="10754" width="17.6640625" style="4" customWidth="1"/>
    <col min="10755" max="10755" width="13" style="4" customWidth="1"/>
    <col min="10756" max="10756" width="14.44140625" style="4" customWidth="1"/>
    <col min="10757" max="10757" width="21" style="4" customWidth="1"/>
    <col min="10758" max="11002" width="9" style="4"/>
    <col min="11003" max="11003" width="8.88671875" style="4" customWidth="1"/>
    <col min="11004" max="11004" width="6.44140625" style="4" customWidth="1"/>
    <col min="11005" max="11005" width="21.88671875" style="4" customWidth="1"/>
    <col min="11006" max="11006" width="13.88671875" style="4" customWidth="1"/>
    <col min="11007" max="11007" width="9.5546875" style="4" customWidth="1"/>
    <col min="11008" max="11008" width="9.6640625" style="4" customWidth="1"/>
    <col min="11009" max="11009" width="9.44140625" style="4" customWidth="1"/>
    <col min="11010" max="11010" width="17.6640625" style="4" customWidth="1"/>
    <col min="11011" max="11011" width="13" style="4" customWidth="1"/>
    <col min="11012" max="11012" width="14.44140625" style="4" customWidth="1"/>
    <col min="11013" max="11013" width="21" style="4" customWidth="1"/>
    <col min="11014" max="11258" width="9" style="4"/>
    <col min="11259" max="11259" width="8.88671875" style="4" customWidth="1"/>
    <col min="11260" max="11260" width="6.44140625" style="4" customWidth="1"/>
    <col min="11261" max="11261" width="21.88671875" style="4" customWidth="1"/>
    <col min="11262" max="11262" width="13.88671875" style="4" customWidth="1"/>
    <col min="11263" max="11263" width="9.5546875" style="4" customWidth="1"/>
    <col min="11264" max="11264" width="9.6640625" style="4" customWidth="1"/>
    <col min="11265" max="11265" width="9.44140625" style="4" customWidth="1"/>
    <col min="11266" max="11266" width="17.6640625" style="4" customWidth="1"/>
    <col min="11267" max="11267" width="13" style="4" customWidth="1"/>
    <col min="11268" max="11268" width="14.44140625" style="4" customWidth="1"/>
    <col min="11269" max="11269" width="21" style="4" customWidth="1"/>
    <col min="11270" max="11514" width="9" style="4"/>
    <col min="11515" max="11515" width="8.88671875" style="4" customWidth="1"/>
    <col min="11516" max="11516" width="6.44140625" style="4" customWidth="1"/>
    <col min="11517" max="11517" width="21.88671875" style="4" customWidth="1"/>
    <col min="11518" max="11518" width="13.88671875" style="4" customWidth="1"/>
    <col min="11519" max="11519" width="9.5546875" style="4" customWidth="1"/>
    <col min="11520" max="11520" width="9.6640625" style="4" customWidth="1"/>
    <col min="11521" max="11521" width="9.44140625" style="4" customWidth="1"/>
    <col min="11522" max="11522" width="17.6640625" style="4" customWidth="1"/>
    <col min="11523" max="11523" width="13" style="4" customWidth="1"/>
    <col min="11524" max="11524" width="14.44140625" style="4" customWidth="1"/>
    <col min="11525" max="11525" width="21" style="4" customWidth="1"/>
    <col min="11526" max="11770" width="9" style="4"/>
    <col min="11771" max="11771" width="8.88671875" style="4" customWidth="1"/>
    <col min="11772" max="11772" width="6.44140625" style="4" customWidth="1"/>
    <col min="11773" max="11773" width="21.88671875" style="4" customWidth="1"/>
    <col min="11774" max="11774" width="13.88671875" style="4" customWidth="1"/>
    <col min="11775" max="11775" width="9.5546875" style="4" customWidth="1"/>
    <col min="11776" max="11776" width="9.6640625" style="4" customWidth="1"/>
    <col min="11777" max="11777" width="9.44140625" style="4" customWidth="1"/>
    <col min="11778" max="11778" width="17.6640625" style="4" customWidth="1"/>
    <col min="11779" max="11779" width="13" style="4" customWidth="1"/>
    <col min="11780" max="11780" width="14.44140625" style="4" customWidth="1"/>
    <col min="11781" max="11781" width="21" style="4" customWidth="1"/>
    <col min="11782" max="12026" width="9" style="4"/>
    <col min="12027" max="12027" width="8.88671875" style="4" customWidth="1"/>
    <col min="12028" max="12028" width="6.44140625" style="4" customWidth="1"/>
    <col min="12029" max="12029" width="21.88671875" style="4" customWidth="1"/>
    <col min="12030" max="12030" width="13.88671875" style="4" customWidth="1"/>
    <col min="12031" max="12031" width="9.5546875" style="4" customWidth="1"/>
    <col min="12032" max="12032" width="9.6640625" style="4" customWidth="1"/>
    <col min="12033" max="12033" width="9.44140625" style="4" customWidth="1"/>
    <col min="12034" max="12034" width="17.6640625" style="4" customWidth="1"/>
    <col min="12035" max="12035" width="13" style="4" customWidth="1"/>
    <col min="12036" max="12036" width="14.44140625" style="4" customWidth="1"/>
    <col min="12037" max="12037" width="21" style="4" customWidth="1"/>
    <col min="12038" max="12282" width="9" style="4"/>
    <col min="12283" max="12283" width="8.88671875" style="4" customWidth="1"/>
    <col min="12284" max="12284" width="6.44140625" style="4" customWidth="1"/>
    <col min="12285" max="12285" width="21.88671875" style="4" customWidth="1"/>
    <col min="12286" max="12286" width="13.88671875" style="4" customWidth="1"/>
    <col min="12287" max="12287" width="9.5546875" style="4" customWidth="1"/>
    <col min="12288" max="12288" width="9.6640625" style="4" customWidth="1"/>
    <col min="12289" max="12289" width="9.44140625" style="4" customWidth="1"/>
    <col min="12290" max="12290" width="17.6640625" style="4" customWidth="1"/>
    <col min="12291" max="12291" width="13" style="4" customWidth="1"/>
    <col min="12292" max="12292" width="14.44140625" style="4" customWidth="1"/>
    <col min="12293" max="12293" width="21" style="4" customWidth="1"/>
    <col min="12294" max="12538" width="9" style="4"/>
    <col min="12539" max="12539" width="8.88671875" style="4" customWidth="1"/>
    <col min="12540" max="12540" width="6.44140625" style="4" customWidth="1"/>
    <col min="12541" max="12541" width="21.88671875" style="4" customWidth="1"/>
    <col min="12542" max="12542" width="13.88671875" style="4" customWidth="1"/>
    <col min="12543" max="12543" width="9.5546875" style="4" customWidth="1"/>
    <col min="12544" max="12544" width="9.6640625" style="4" customWidth="1"/>
    <col min="12545" max="12545" width="9.44140625" style="4" customWidth="1"/>
    <col min="12546" max="12546" width="17.6640625" style="4" customWidth="1"/>
    <col min="12547" max="12547" width="13" style="4" customWidth="1"/>
    <col min="12548" max="12548" width="14.44140625" style="4" customWidth="1"/>
    <col min="12549" max="12549" width="21" style="4" customWidth="1"/>
    <col min="12550" max="12794" width="9" style="4"/>
    <col min="12795" max="12795" width="8.88671875" style="4" customWidth="1"/>
    <col min="12796" max="12796" width="6.44140625" style="4" customWidth="1"/>
    <col min="12797" max="12797" width="21.88671875" style="4" customWidth="1"/>
    <col min="12798" max="12798" width="13.88671875" style="4" customWidth="1"/>
    <col min="12799" max="12799" width="9.5546875" style="4" customWidth="1"/>
    <col min="12800" max="12800" width="9.6640625" style="4" customWidth="1"/>
    <col min="12801" max="12801" width="9.44140625" style="4" customWidth="1"/>
    <col min="12802" max="12802" width="17.6640625" style="4" customWidth="1"/>
    <col min="12803" max="12803" width="13" style="4" customWidth="1"/>
    <col min="12804" max="12804" width="14.44140625" style="4" customWidth="1"/>
    <col min="12805" max="12805" width="21" style="4" customWidth="1"/>
    <col min="12806" max="13050" width="9" style="4"/>
    <col min="13051" max="13051" width="8.88671875" style="4" customWidth="1"/>
    <col min="13052" max="13052" width="6.44140625" style="4" customWidth="1"/>
    <col min="13053" max="13053" width="21.88671875" style="4" customWidth="1"/>
    <col min="13054" max="13054" width="13.88671875" style="4" customWidth="1"/>
    <col min="13055" max="13055" width="9.5546875" style="4" customWidth="1"/>
    <col min="13056" max="13056" width="9.6640625" style="4" customWidth="1"/>
    <col min="13057" max="13057" width="9.44140625" style="4" customWidth="1"/>
    <col min="13058" max="13058" width="17.6640625" style="4" customWidth="1"/>
    <col min="13059" max="13059" width="13" style="4" customWidth="1"/>
    <col min="13060" max="13060" width="14.44140625" style="4" customWidth="1"/>
    <col min="13061" max="13061" width="21" style="4" customWidth="1"/>
    <col min="13062" max="13306" width="9" style="4"/>
    <col min="13307" max="13307" width="8.88671875" style="4" customWidth="1"/>
    <col min="13308" max="13308" width="6.44140625" style="4" customWidth="1"/>
    <col min="13309" max="13309" width="21.88671875" style="4" customWidth="1"/>
    <col min="13310" max="13310" width="13.88671875" style="4" customWidth="1"/>
    <col min="13311" max="13311" width="9.5546875" style="4" customWidth="1"/>
    <col min="13312" max="13312" width="9.6640625" style="4" customWidth="1"/>
    <col min="13313" max="13313" width="9.44140625" style="4" customWidth="1"/>
    <col min="13314" max="13314" width="17.6640625" style="4" customWidth="1"/>
    <col min="13315" max="13315" width="13" style="4" customWidth="1"/>
    <col min="13316" max="13316" width="14.44140625" style="4" customWidth="1"/>
    <col min="13317" max="13317" width="21" style="4" customWidth="1"/>
    <col min="13318" max="13562" width="9" style="4"/>
    <col min="13563" max="13563" width="8.88671875" style="4" customWidth="1"/>
    <col min="13564" max="13564" width="6.44140625" style="4" customWidth="1"/>
    <col min="13565" max="13565" width="21.88671875" style="4" customWidth="1"/>
    <col min="13566" max="13566" width="13.88671875" style="4" customWidth="1"/>
    <col min="13567" max="13567" width="9.5546875" style="4" customWidth="1"/>
    <col min="13568" max="13568" width="9.6640625" style="4" customWidth="1"/>
    <col min="13569" max="13569" width="9.44140625" style="4" customWidth="1"/>
    <col min="13570" max="13570" width="17.6640625" style="4" customWidth="1"/>
    <col min="13571" max="13571" width="13" style="4" customWidth="1"/>
    <col min="13572" max="13572" width="14.44140625" style="4" customWidth="1"/>
    <col min="13573" max="13573" width="21" style="4" customWidth="1"/>
    <col min="13574" max="13818" width="9" style="4"/>
    <col min="13819" max="13819" width="8.88671875" style="4" customWidth="1"/>
    <col min="13820" max="13820" width="6.44140625" style="4" customWidth="1"/>
    <col min="13821" max="13821" width="21.88671875" style="4" customWidth="1"/>
    <col min="13822" max="13822" width="13.88671875" style="4" customWidth="1"/>
    <col min="13823" max="13823" width="9.5546875" style="4" customWidth="1"/>
    <col min="13824" max="13824" width="9.6640625" style="4" customWidth="1"/>
    <col min="13825" max="13825" width="9.44140625" style="4" customWidth="1"/>
    <col min="13826" max="13826" width="17.6640625" style="4" customWidth="1"/>
    <col min="13827" max="13827" width="13" style="4" customWidth="1"/>
    <col min="13828" max="13828" width="14.44140625" style="4" customWidth="1"/>
    <col min="13829" max="13829" width="21" style="4" customWidth="1"/>
    <col min="13830" max="14074" width="9" style="4"/>
    <col min="14075" max="14075" width="8.88671875" style="4" customWidth="1"/>
    <col min="14076" max="14076" width="6.44140625" style="4" customWidth="1"/>
    <col min="14077" max="14077" width="21.88671875" style="4" customWidth="1"/>
    <col min="14078" max="14078" width="13.88671875" style="4" customWidth="1"/>
    <col min="14079" max="14079" width="9.5546875" style="4" customWidth="1"/>
    <col min="14080" max="14080" width="9.6640625" style="4" customWidth="1"/>
    <col min="14081" max="14081" width="9.44140625" style="4" customWidth="1"/>
    <col min="14082" max="14082" width="17.6640625" style="4" customWidth="1"/>
    <col min="14083" max="14083" width="13" style="4" customWidth="1"/>
    <col min="14084" max="14084" width="14.44140625" style="4" customWidth="1"/>
    <col min="14085" max="14085" width="21" style="4" customWidth="1"/>
    <col min="14086" max="14330" width="9" style="4"/>
    <col min="14331" max="14331" width="8.88671875" style="4" customWidth="1"/>
    <col min="14332" max="14332" width="6.44140625" style="4" customWidth="1"/>
    <col min="14333" max="14333" width="21.88671875" style="4" customWidth="1"/>
    <col min="14334" max="14334" width="13.88671875" style="4" customWidth="1"/>
    <col min="14335" max="14335" width="9.5546875" style="4" customWidth="1"/>
    <col min="14336" max="14336" width="9.6640625" style="4" customWidth="1"/>
    <col min="14337" max="14337" width="9.44140625" style="4" customWidth="1"/>
    <col min="14338" max="14338" width="17.6640625" style="4" customWidth="1"/>
    <col min="14339" max="14339" width="13" style="4" customWidth="1"/>
    <col min="14340" max="14340" width="14.44140625" style="4" customWidth="1"/>
    <col min="14341" max="14341" width="21" style="4" customWidth="1"/>
    <col min="14342" max="14586" width="9" style="4"/>
    <col min="14587" max="14587" width="8.88671875" style="4" customWidth="1"/>
    <col min="14588" max="14588" width="6.44140625" style="4" customWidth="1"/>
    <col min="14589" max="14589" width="21.88671875" style="4" customWidth="1"/>
    <col min="14590" max="14590" width="13.88671875" style="4" customWidth="1"/>
    <col min="14591" max="14591" width="9.5546875" style="4" customWidth="1"/>
    <col min="14592" max="14592" width="9.6640625" style="4" customWidth="1"/>
    <col min="14593" max="14593" width="9.44140625" style="4" customWidth="1"/>
    <col min="14594" max="14594" width="17.6640625" style="4" customWidth="1"/>
    <col min="14595" max="14595" width="13" style="4" customWidth="1"/>
    <col min="14596" max="14596" width="14.44140625" style="4" customWidth="1"/>
    <col min="14597" max="14597" width="21" style="4" customWidth="1"/>
    <col min="14598" max="14842" width="9" style="4"/>
    <col min="14843" max="14843" width="8.88671875" style="4" customWidth="1"/>
    <col min="14844" max="14844" width="6.44140625" style="4" customWidth="1"/>
    <col min="14845" max="14845" width="21.88671875" style="4" customWidth="1"/>
    <col min="14846" max="14846" width="13.88671875" style="4" customWidth="1"/>
    <col min="14847" max="14847" width="9.5546875" style="4" customWidth="1"/>
    <col min="14848" max="14848" width="9.6640625" style="4" customWidth="1"/>
    <col min="14849" max="14849" width="9.44140625" style="4" customWidth="1"/>
    <col min="14850" max="14850" width="17.6640625" style="4" customWidth="1"/>
    <col min="14851" max="14851" width="13" style="4" customWidth="1"/>
    <col min="14852" max="14852" width="14.44140625" style="4" customWidth="1"/>
    <col min="14853" max="14853" width="21" style="4" customWidth="1"/>
    <col min="14854" max="15098" width="9" style="4"/>
    <col min="15099" max="15099" width="8.88671875" style="4" customWidth="1"/>
    <col min="15100" max="15100" width="6.44140625" style="4" customWidth="1"/>
    <col min="15101" max="15101" width="21.88671875" style="4" customWidth="1"/>
    <col min="15102" max="15102" width="13.88671875" style="4" customWidth="1"/>
    <col min="15103" max="15103" width="9.5546875" style="4" customWidth="1"/>
    <col min="15104" max="15104" width="9.6640625" style="4" customWidth="1"/>
    <col min="15105" max="15105" width="9.44140625" style="4" customWidth="1"/>
    <col min="15106" max="15106" width="17.6640625" style="4" customWidth="1"/>
    <col min="15107" max="15107" width="13" style="4" customWidth="1"/>
    <col min="15108" max="15108" width="14.44140625" style="4" customWidth="1"/>
    <col min="15109" max="15109" width="21" style="4" customWidth="1"/>
    <col min="15110" max="15354" width="9" style="4"/>
    <col min="15355" max="15355" width="8.88671875" style="4" customWidth="1"/>
    <col min="15356" max="15356" width="6.44140625" style="4" customWidth="1"/>
    <col min="15357" max="15357" width="21.88671875" style="4" customWidth="1"/>
    <col min="15358" max="15358" width="13.88671875" style="4" customWidth="1"/>
    <col min="15359" max="15359" width="9.5546875" style="4" customWidth="1"/>
    <col min="15360" max="15360" width="9.6640625" style="4" customWidth="1"/>
    <col min="15361" max="15361" width="9.44140625" style="4" customWidth="1"/>
    <col min="15362" max="15362" width="17.6640625" style="4" customWidth="1"/>
    <col min="15363" max="15363" width="13" style="4" customWidth="1"/>
    <col min="15364" max="15364" width="14.44140625" style="4" customWidth="1"/>
    <col min="15365" max="15365" width="21" style="4" customWidth="1"/>
    <col min="15366" max="15610" width="9" style="4"/>
    <col min="15611" max="15611" width="8.88671875" style="4" customWidth="1"/>
    <col min="15612" max="15612" width="6.44140625" style="4" customWidth="1"/>
    <col min="15613" max="15613" width="21.88671875" style="4" customWidth="1"/>
    <col min="15614" max="15614" width="13.88671875" style="4" customWidth="1"/>
    <col min="15615" max="15615" width="9.5546875" style="4" customWidth="1"/>
    <col min="15616" max="15616" width="9.6640625" style="4" customWidth="1"/>
    <col min="15617" max="15617" width="9.44140625" style="4" customWidth="1"/>
    <col min="15618" max="15618" width="17.6640625" style="4" customWidth="1"/>
    <col min="15619" max="15619" width="13" style="4" customWidth="1"/>
    <col min="15620" max="15620" width="14.44140625" style="4" customWidth="1"/>
    <col min="15621" max="15621" width="21" style="4" customWidth="1"/>
    <col min="15622" max="15866" width="9" style="4"/>
    <col min="15867" max="15867" width="8.88671875" style="4" customWidth="1"/>
    <col min="15868" max="15868" width="6.44140625" style="4" customWidth="1"/>
    <col min="15869" max="15869" width="21.88671875" style="4" customWidth="1"/>
    <col min="15870" max="15870" width="13.88671875" style="4" customWidth="1"/>
    <col min="15871" max="15871" width="9.5546875" style="4" customWidth="1"/>
    <col min="15872" max="15872" width="9.6640625" style="4" customWidth="1"/>
    <col min="15873" max="15873" width="9.44140625" style="4" customWidth="1"/>
    <col min="15874" max="15874" width="17.6640625" style="4" customWidth="1"/>
    <col min="15875" max="15875" width="13" style="4" customWidth="1"/>
    <col min="15876" max="15876" width="14.44140625" style="4" customWidth="1"/>
    <col min="15877" max="15877" width="21" style="4" customWidth="1"/>
    <col min="15878" max="16122" width="9" style="4"/>
    <col min="16123" max="16123" width="8.88671875" style="4" customWidth="1"/>
    <col min="16124" max="16124" width="6.44140625" style="4" customWidth="1"/>
    <col min="16125" max="16125" width="21.88671875" style="4" customWidth="1"/>
    <col min="16126" max="16126" width="13.88671875" style="4" customWidth="1"/>
    <col min="16127" max="16127" width="9.5546875" style="4" customWidth="1"/>
    <col min="16128" max="16128" width="9.6640625" style="4" customWidth="1"/>
    <col min="16129" max="16129" width="9.44140625" style="4" customWidth="1"/>
    <col min="16130" max="16130" width="17.6640625" style="4" customWidth="1"/>
    <col min="16131" max="16131" width="13" style="4" customWidth="1"/>
    <col min="16132" max="16132" width="14.44140625" style="4" customWidth="1"/>
    <col min="16133" max="16133" width="21" style="4" customWidth="1"/>
    <col min="16134" max="16384" width="9" style="4"/>
  </cols>
  <sheetData>
    <row r="1" spans="1:18" ht="15.75" customHeight="1" x14ac:dyDescent="0.3">
      <c r="B1" s="2"/>
      <c r="C1" s="3"/>
      <c r="D1" s="3"/>
      <c r="E1" s="3"/>
      <c r="F1" s="3"/>
      <c r="G1" s="3"/>
      <c r="H1" s="3"/>
      <c r="I1" s="3"/>
      <c r="J1" s="3"/>
      <c r="K1" s="3"/>
      <c r="L1" s="129" t="s">
        <v>0</v>
      </c>
      <c r="M1" s="129"/>
      <c r="N1" s="129"/>
    </row>
    <row r="2" spans="1:18" ht="15.6" x14ac:dyDescent="0.3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8" ht="15.6" x14ac:dyDescent="0.25">
      <c r="B3" s="130" t="s">
        <v>48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</row>
    <row r="4" spans="1:18" ht="21" customHeight="1" x14ac:dyDescent="0.3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8" ht="45" customHeight="1" x14ac:dyDescent="0.25">
      <c r="B5" s="131" t="s">
        <v>1</v>
      </c>
      <c r="C5" s="132" t="s">
        <v>2</v>
      </c>
      <c r="D5" s="132" t="s">
        <v>3</v>
      </c>
      <c r="E5" s="133" t="s">
        <v>21</v>
      </c>
      <c r="F5" s="132" t="s">
        <v>4</v>
      </c>
      <c r="G5" s="132" t="s">
        <v>5</v>
      </c>
      <c r="H5" s="132"/>
      <c r="I5" s="132"/>
      <c r="J5" s="132" t="s">
        <v>6</v>
      </c>
      <c r="K5" s="132" t="s">
        <v>17</v>
      </c>
      <c r="L5" s="132" t="s">
        <v>7</v>
      </c>
      <c r="M5" s="132" t="s">
        <v>8</v>
      </c>
      <c r="N5" s="132" t="s">
        <v>18</v>
      </c>
    </row>
    <row r="6" spans="1:18" ht="30.75" customHeight="1" x14ac:dyDescent="0.25">
      <c r="B6" s="131"/>
      <c r="C6" s="132"/>
      <c r="D6" s="132"/>
      <c r="E6" s="133"/>
      <c r="F6" s="132"/>
      <c r="G6" s="19" t="s">
        <v>9</v>
      </c>
      <c r="H6" s="6" t="s">
        <v>10</v>
      </c>
      <c r="I6" s="23" t="s">
        <v>11</v>
      </c>
      <c r="J6" s="132"/>
      <c r="K6" s="132"/>
      <c r="L6" s="132"/>
      <c r="M6" s="132"/>
      <c r="N6" s="132"/>
    </row>
    <row r="7" spans="1:18" ht="27.6" x14ac:dyDescent="0.25">
      <c r="B7" s="131"/>
      <c r="C7" s="132"/>
      <c r="D7" s="132"/>
      <c r="E7" s="133"/>
      <c r="F7" s="132"/>
      <c r="G7" s="6" t="s">
        <v>12</v>
      </c>
      <c r="H7" s="6" t="s">
        <v>12</v>
      </c>
      <c r="I7" s="24" t="s">
        <v>12</v>
      </c>
      <c r="J7" s="132"/>
      <c r="K7" s="132"/>
      <c r="L7" s="132"/>
      <c r="M7" s="132"/>
      <c r="N7" s="132"/>
    </row>
    <row r="8" spans="1:18" ht="27.6" x14ac:dyDescent="0.25">
      <c r="B8" s="6">
        <v>1</v>
      </c>
      <c r="C8" s="30" t="s">
        <v>19</v>
      </c>
      <c r="D8" s="30" t="s">
        <v>20</v>
      </c>
      <c r="E8" s="30">
        <f>912</f>
        <v>912</v>
      </c>
      <c r="F8" s="7">
        <v>3</v>
      </c>
      <c r="G8" s="8">
        <v>10400</v>
      </c>
      <c r="H8" s="8">
        <v>9405</v>
      </c>
      <c r="I8" s="8">
        <v>8111.25</v>
      </c>
      <c r="J8" s="9">
        <f>ROUND(AVERAGE(G8:I8),2)</f>
        <v>9305.42</v>
      </c>
      <c r="K8" s="9">
        <f>J8*E8</f>
        <v>8486543.040000001</v>
      </c>
      <c r="L8" s="9">
        <f>STDEV(G8:I8)/J8*100</f>
        <v>12.332812988251233</v>
      </c>
      <c r="M8" s="9">
        <f>MIN(G8:I8)</f>
        <v>8111.25</v>
      </c>
      <c r="N8" s="116">
        <f>M8*E8</f>
        <v>7397460</v>
      </c>
      <c r="P8" s="10"/>
      <c r="Q8" s="10"/>
      <c r="R8" s="10"/>
    </row>
    <row r="9" spans="1:18" x14ac:dyDescent="0.25">
      <c r="B9" s="126"/>
      <c r="C9" s="127"/>
      <c r="D9" s="127"/>
      <c r="E9" s="127"/>
      <c r="F9" s="127"/>
      <c r="G9" s="127"/>
      <c r="H9" s="128"/>
      <c r="I9" s="127"/>
      <c r="J9" s="22"/>
      <c r="K9" s="22"/>
      <c r="L9" s="9"/>
      <c r="M9" s="22"/>
      <c r="N9" s="29">
        <f>N8</f>
        <v>7397460</v>
      </c>
      <c r="P9" s="10"/>
      <c r="Q9" s="10"/>
      <c r="R9" s="10"/>
    </row>
    <row r="10" spans="1:18" s="12" customFormat="1" ht="31.5" customHeight="1" x14ac:dyDescent="0.25">
      <c r="A10" s="11"/>
      <c r="B10" s="134" t="s">
        <v>56</v>
      </c>
      <c r="C10" s="134"/>
      <c r="D10" s="134"/>
      <c r="E10" s="134"/>
      <c r="F10" s="134"/>
      <c r="G10" s="134"/>
      <c r="H10" s="134"/>
      <c r="I10" s="134"/>
      <c r="J10" s="134"/>
      <c r="K10" s="134"/>
      <c r="L10" s="134"/>
      <c r="M10" s="134"/>
      <c r="N10" s="134"/>
      <c r="P10" s="13"/>
    </row>
    <row r="11" spans="1:18" s="12" customFormat="1" ht="21" customHeight="1" x14ac:dyDescent="0.25">
      <c r="A11" s="11"/>
      <c r="B11" s="14"/>
      <c r="C11" s="14"/>
      <c r="D11" s="15"/>
      <c r="E11" s="15"/>
      <c r="F11" s="15"/>
      <c r="G11" s="27"/>
      <c r="H11" s="27"/>
      <c r="I11" s="27"/>
      <c r="J11" s="33"/>
      <c r="K11" s="33"/>
      <c r="L11" s="15"/>
      <c r="M11" s="15"/>
      <c r="N11" s="15"/>
    </row>
    <row r="12" spans="1:18" s="12" customFormat="1" ht="36" customHeight="1" x14ac:dyDescent="0.25">
      <c r="A12" s="11"/>
      <c r="B12" s="135" t="s">
        <v>13</v>
      </c>
      <c r="C12" s="135"/>
      <c r="D12" s="142" t="s">
        <v>14</v>
      </c>
      <c r="E12" s="143"/>
      <c r="F12" s="143"/>
      <c r="G12" s="143"/>
      <c r="H12" s="143"/>
      <c r="I12" s="143"/>
      <c r="J12" s="143"/>
      <c r="K12" s="144"/>
      <c r="L12" s="136" t="s">
        <v>15</v>
      </c>
      <c r="M12" s="137"/>
      <c r="N12" s="10"/>
    </row>
    <row r="13" spans="1:18" ht="15.75" customHeight="1" x14ac:dyDescent="0.25">
      <c r="B13" s="135">
        <v>1</v>
      </c>
      <c r="C13" s="135"/>
      <c r="D13" s="145" t="s">
        <v>52</v>
      </c>
      <c r="E13" s="146"/>
      <c r="F13" s="146"/>
      <c r="G13" s="146"/>
      <c r="H13" s="146"/>
      <c r="I13" s="146"/>
      <c r="J13" s="146"/>
      <c r="K13" s="147"/>
      <c r="L13" s="138">
        <v>46387</v>
      </c>
      <c r="M13" s="139"/>
      <c r="N13" s="10"/>
      <c r="O13" s="10"/>
    </row>
    <row r="14" spans="1:18" ht="15.75" customHeight="1" x14ac:dyDescent="0.25">
      <c r="B14" s="135">
        <v>2</v>
      </c>
      <c r="C14" s="135"/>
      <c r="D14" s="148" t="s">
        <v>55</v>
      </c>
      <c r="E14" s="149"/>
      <c r="F14" s="149"/>
      <c r="G14" s="149"/>
      <c r="H14" s="149"/>
      <c r="I14" s="149"/>
      <c r="J14" s="149"/>
      <c r="K14" s="150"/>
      <c r="L14" s="140" t="s">
        <v>16</v>
      </c>
      <c r="M14" s="141"/>
      <c r="N14" s="10"/>
      <c r="O14" s="120"/>
      <c r="P14" s="10"/>
    </row>
    <row r="15" spans="1:18" ht="15.75" customHeight="1" x14ac:dyDescent="0.25">
      <c r="B15" s="135">
        <v>3</v>
      </c>
      <c r="C15" s="135"/>
      <c r="D15" s="148" t="s">
        <v>53</v>
      </c>
      <c r="E15" s="149"/>
      <c r="F15" s="149"/>
      <c r="G15" s="149"/>
      <c r="H15" s="149"/>
      <c r="I15" s="149"/>
      <c r="J15" s="149"/>
      <c r="K15" s="150"/>
      <c r="L15" s="140" t="s">
        <v>16</v>
      </c>
      <c r="M15" s="141"/>
      <c r="O15" s="10"/>
      <c r="P15" s="10"/>
    </row>
    <row r="16" spans="1:18" ht="15.6" x14ac:dyDescent="0.25">
      <c r="B16" s="25"/>
      <c r="C16" s="26"/>
      <c r="D16" s="26"/>
      <c r="E16" s="26"/>
      <c r="F16" s="26"/>
      <c r="G16" s="26"/>
      <c r="H16" s="26"/>
      <c r="I16" s="26"/>
      <c r="J16" s="21"/>
      <c r="O16" s="10"/>
    </row>
    <row r="17" spans="2:15" ht="15.6" x14ac:dyDescent="0.25">
      <c r="B17" s="25"/>
      <c r="C17" s="26"/>
      <c r="D17" s="26"/>
      <c r="E17" s="26"/>
      <c r="F17" s="26"/>
      <c r="G17" s="28"/>
      <c r="H17" s="28"/>
      <c r="I17" s="26"/>
      <c r="J17" s="21"/>
      <c r="O17" s="120"/>
    </row>
    <row r="18" spans="2:15" ht="15.6" x14ac:dyDescent="0.3">
      <c r="B18" s="31"/>
      <c r="C18"/>
      <c r="D18"/>
      <c r="E18"/>
      <c r="G18" s="16"/>
      <c r="H18" s="16"/>
      <c r="I18" s="16"/>
    </row>
    <row r="19" spans="2:15" ht="15.75" customHeight="1" x14ac:dyDescent="0.3">
      <c r="B19" s="34"/>
      <c r="C19" s="35"/>
      <c r="D19"/>
      <c r="E19"/>
      <c r="F19" s="36"/>
      <c r="G19" s="36"/>
      <c r="H19" s="36"/>
      <c r="I19" s="36"/>
      <c r="J19" s="37"/>
      <c r="K19" s="37"/>
      <c r="L19" s="38"/>
      <c r="M19" s="37"/>
      <c r="N19" s="18"/>
    </row>
    <row r="20" spans="2:15" ht="14.4" x14ac:dyDescent="0.3">
      <c r="B20" s="117"/>
      <c r="C20" s="36"/>
      <c r="D20"/>
      <c r="E20"/>
      <c r="F20" s="36"/>
      <c r="G20" s="36"/>
      <c r="H20" s="36"/>
      <c r="I20" s="36"/>
      <c r="J20" s="37"/>
      <c r="K20" s="37"/>
      <c r="L20" s="37"/>
      <c r="M20" s="37"/>
      <c r="N20" s="37"/>
    </row>
    <row r="21" spans="2:15" x14ac:dyDescent="0.25">
      <c r="B21" s="118"/>
      <c r="C21" s="36"/>
      <c r="D21" s="36"/>
      <c r="E21" s="36"/>
      <c r="F21" s="36"/>
      <c r="G21" s="36"/>
      <c r="H21" s="114"/>
      <c r="I21" s="36"/>
      <c r="J21" s="37"/>
      <c r="K21" s="37"/>
      <c r="L21" s="37"/>
      <c r="M21" s="37"/>
      <c r="N21" s="37"/>
    </row>
    <row r="22" spans="2:15" x14ac:dyDescent="0.25">
      <c r="B22" s="20"/>
      <c r="C22" s="36"/>
      <c r="D22" s="36"/>
      <c r="E22" s="36"/>
      <c r="F22" s="36"/>
      <c r="G22" s="36"/>
      <c r="H22" s="115"/>
      <c r="I22" s="36"/>
      <c r="J22" s="37"/>
      <c r="K22" s="37"/>
      <c r="L22" s="37"/>
      <c r="M22" s="37"/>
      <c r="N22" s="37"/>
    </row>
    <row r="23" spans="2:15" x14ac:dyDescent="0.25">
      <c r="B23" s="20"/>
      <c r="C23" s="36"/>
      <c r="D23" s="36"/>
      <c r="E23" s="36"/>
      <c r="F23" s="36"/>
      <c r="G23" s="36"/>
      <c r="H23" s="36"/>
      <c r="I23" s="36"/>
      <c r="J23" s="37"/>
      <c r="K23" s="37"/>
      <c r="L23" s="37"/>
      <c r="M23" s="37"/>
      <c r="N23" s="37"/>
    </row>
    <row r="24" spans="2:15" x14ac:dyDescent="0.25">
      <c r="B24" s="37"/>
      <c r="C24" s="36"/>
      <c r="D24" s="36"/>
      <c r="E24" s="36"/>
      <c r="F24" s="36"/>
      <c r="G24" s="36"/>
      <c r="H24" s="36"/>
      <c r="I24" s="36"/>
      <c r="J24" s="37"/>
      <c r="K24" s="37"/>
      <c r="L24" s="37"/>
      <c r="M24" s="37"/>
      <c r="N24" s="37"/>
    </row>
    <row r="25" spans="2:15" ht="14.25" customHeight="1" x14ac:dyDescent="0.25">
      <c r="B25" s="37"/>
      <c r="C25" s="36"/>
      <c r="D25" s="36"/>
      <c r="E25" s="36"/>
      <c r="F25" s="36"/>
      <c r="G25" s="36"/>
      <c r="H25" s="36"/>
      <c r="I25" s="36"/>
      <c r="J25" s="37"/>
      <c r="K25" s="37"/>
      <c r="L25" s="37"/>
      <c r="M25" s="37"/>
      <c r="N25" s="37"/>
    </row>
    <row r="26" spans="2:15" x14ac:dyDescent="0.25">
      <c r="B26" s="37"/>
      <c r="C26" s="36"/>
      <c r="D26" s="36"/>
      <c r="E26" s="36"/>
      <c r="F26" s="36"/>
      <c r="G26" s="36"/>
      <c r="H26" s="36"/>
      <c r="I26" s="36"/>
      <c r="J26" s="37"/>
      <c r="K26" s="37"/>
      <c r="L26" s="37"/>
      <c r="M26" s="37"/>
      <c r="N26" s="37"/>
    </row>
  </sheetData>
  <mergeCells count="26">
    <mergeCell ref="B10:N10"/>
    <mergeCell ref="B12:C12"/>
    <mergeCell ref="B13:C13"/>
    <mergeCell ref="B14:C14"/>
    <mergeCell ref="B15:C15"/>
    <mergeCell ref="L12:M12"/>
    <mergeCell ref="L13:M13"/>
    <mergeCell ref="L14:M14"/>
    <mergeCell ref="L15:M15"/>
    <mergeCell ref="D12:K12"/>
    <mergeCell ref="D13:K13"/>
    <mergeCell ref="D14:K14"/>
    <mergeCell ref="D15:K15"/>
    <mergeCell ref="L1:N1"/>
    <mergeCell ref="B3:N3"/>
    <mergeCell ref="B5:B7"/>
    <mergeCell ref="C5:C7"/>
    <mergeCell ref="D5:D7"/>
    <mergeCell ref="F5:F7"/>
    <mergeCell ref="G5:I5"/>
    <mergeCell ref="J5:J7"/>
    <mergeCell ref="L5:L7"/>
    <mergeCell ref="N5:N7"/>
    <mergeCell ref="K5:K7"/>
    <mergeCell ref="M5:M7"/>
    <mergeCell ref="E5:E7"/>
  </mergeCells>
  <printOptions horizontalCentered="1"/>
  <pageMargins left="0.7" right="0.7" top="0.75" bottom="0.75" header="0.3" footer="0.3"/>
  <pageSetup paperSize="9" scale="5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workbookViewId="0">
      <selection activeCell="K16" sqref="K16"/>
    </sheetView>
  </sheetViews>
  <sheetFormatPr defaultRowHeight="14.4" x14ac:dyDescent="0.3"/>
  <cols>
    <col min="8" max="8" width="10.5546875" customWidth="1"/>
    <col min="9" max="9" width="26" customWidth="1"/>
    <col min="10" max="10" width="17.88671875" customWidth="1"/>
    <col min="11" max="11" width="15" customWidth="1"/>
    <col min="12" max="12" width="16.6640625" customWidth="1"/>
    <col min="13" max="13" width="15.5546875" customWidth="1"/>
    <col min="14" max="14" width="15" customWidth="1"/>
    <col min="15" max="15" width="13.109375" customWidth="1"/>
    <col min="16" max="16" width="14.88671875" customWidth="1"/>
    <col min="17" max="17" width="12.6640625" customWidth="1"/>
  </cols>
  <sheetData>
    <row r="1" spans="1:17" x14ac:dyDescent="0.3">
      <c r="A1" s="39" t="s">
        <v>40</v>
      </c>
      <c r="B1" s="39"/>
      <c r="C1" s="39"/>
      <c r="D1" s="40"/>
      <c r="E1" s="40"/>
      <c r="F1" s="40"/>
      <c r="G1" s="40"/>
      <c r="H1" s="40"/>
      <c r="I1" s="39"/>
      <c r="J1" s="39"/>
      <c r="K1" s="39"/>
      <c r="L1" s="39"/>
      <c r="M1" s="41"/>
      <c r="N1" s="41"/>
      <c r="O1" s="41"/>
      <c r="P1" s="41"/>
    </row>
    <row r="2" spans="1:17" x14ac:dyDescent="0.3">
      <c r="H2" s="42" t="s">
        <v>41</v>
      </c>
    </row>
    <row r="3" spans="1:17" x14ac:dyDescent="0.3">
      <c r="A3" s="43"/>
      <c r="B3" s="44">
        <v>2022</v>
      </c>
      <c r="C3" s="45">
        <v>2023</v>
      </c>
      <c r="D3" s="45">
        <v>2024</v>
      </c>
      <c r="E3" s="45">
        <v>2025</v>
      </c>
      <c r="F3" s="45">
        <v>2026</v>
      </c>
      <c r="G3" s="46"/>
      <c r="I3" s="47"/>
      <c r="J3" s="48"/>
      <c r="K3" s="48"/>
      <c r="L3" s="48"/>
      <c r="M3" s="48"/>
      <c r="N3" s="48"/>
      <c r="O3" s="48"/>
      <c r="P3" s="48"/>
      <c r="Q3" s="48"/>
    </row>
    <row r="4" spans="1:17" x14ac:dyDescent="0.3">
      <c r="A4" s="49" t="s">
        <v>22</v>
      </c>
      <c r="B4" s="50"/>
      <c r="C4" s="51"/>
      <c r="D4" s="52"/>
      <c r="E4" s="52"/>
      <c r="F4" s="52"/>
      <c r="G4" s="53"/>
      <c r="I4" s="151"/>
      <c r="J4" s="151"/>
      <c r="K4" s="54"/>
      <c r="L4" s="54"/>
      <c r="M4" s="54"/>
      <c r="N4" s="54"/>
      <c r="O4" s="54"/>
      <c r="P4" s="54"/>
      <c r="Q4" s="54"/>
    </row>
    <row r="5" spans="1:17" x14ac:dyDescent="0.3">
      <c r="A5" s="55" t="s">
        <v>23</v>
      </c>
      <c r="B5" s="56">
        <v>100.76</v>
      </c>
      <c r="C5" s="56">
        <v>101.01</v>
      </c>
      <c r="D5" s="57">
        <v>100.78</v>
      </c>
      <c r="E5" s="58">
        <v>102.07</v>
      </c>
      <c r="F5" s="57">
        <v>102.33</v>
      </c>
      <c r="G5" s="59"/>
      <c r="I5" s="60"/>
      <c r="J5" s="61"/>
      <c r="K5" s="61"/>
      <c r="L5" s="61"/>
      <c r="M5" s="61"/>
      <c r="N5" s="61"/>
      <c r="O5" s="61"/>
      <c r="P5" s="61"/>
      <c r="Q5" s="61"/>
    </row>
    <row r="6" spans="1:17" x14ac:dyDescent="0.3">
      <c r="A6" s="55" t="s">
        <v>24</v>
      </c>
      <c r="B6" s="56">
        <v>101.13</v>
      </c>
      <c r="C6" s="56">
        <v>100.72</v>
      </c>
      <c r="D6" s="57">
        <v>101.06</v>
      </c>
      <c r="E6" s="58">
        <v>100.81</v>
      </c>
      <c r="F6" s="62">
        <v>101.1</v>
      </c>
      <c r="G6" s="63"/>
      <c r="I6" s="60"/>
      <c r="J6" s="61"/>
      <c r="K6" s="61"/>
      <c r="L6" s="61"/>
      <c r="M6" s="61"/>
      <c r="N6" s="61"/>
      <c r="O6" s="61"/>
      <c r="P6" s="61"/>
      <c r="Q6" s="61"/>
    </row>
    <row r="7" spans="1:17" x14ac:dyDescent="0.3">
      <c r="A7" s="55" t="s">
        <v>25</v>
      </c>
      <c r="B7" s="56">
        <v>103.99</v>
      </c>
      <c r="C7" s="56">
        <v>100.97</v>
      </c>
      <c r="D7" s="56">
        <v>100.83</v>
      </c>
      <c r="E7" s="58">
        <v>101.01</v>
      </c>
      <c r="F7" s="57">
        <v>101.07</v>
      </c>
      <c r="G7" s="64"/>
      <c r="I7" s="60"/>
      <c r="J7" s="61"/>
      <c r="K7" s="61"/>
      <c r="L7" s="61"/>
      <c r="M7" s="61"/>
      <c r="N7" s="61"/>
      <c r="O7" s="61"/>
      <c r="P7" s="61"/>
      <c r="Q7" s="61"/>
    </row>
    <row r="8" spans="1:17" x14ac:dyDescent="0.3">
      <c r="A8" s="55" t="s">
        <v>26</v>
      </c>
      <c r="B8" s="56">
        <v>101.07</v>
      </c>
      <c r="C8" s="65">
        <v>100.79</v>
      </c>
      <c r="D8" s="65">
        <v>100.62</v>
      </c>
      <c r="E8" s="58">
        <v>100.53</v>
      </c>
      <c r="F8" s="57">
        <v>100.47</v>
      </c>
      <c r="G8" s="64"/>
    </row>
    <row r="9" spans="1:17" x14ac:dyDescent="0.3">
      <c r="A9" s="55" t="s">
        <v>27</v>
      </c>
      <c r="B9" s="56">
        <v>99.68</v>
      </c>
      <c r="C9" s="56">
        <v>101.13</v>
      </c>
      <c r="D9" s="56">
        <v>101.53</v>
      </c>
      <c r="E9" s="58">
        <v>101.34</v>
      </c>
      <c r="F9" s="57">
        <v>101.55</v>
      </c>
      <c r="G9" s="64"/>
      <c r="L9" s="66"/>
    </row>
    <row r="10" spans="1:17" x14ac:dyDescent="0.3">
      <c r="A10" s="55" t="s">
        <v>28</v>
      </c>
      <c r="B10" s="56">
        <v>100.88</v>
      </c>
      <c r="C10" s="56">
        <v>100.83</v>
      </c>
      <c r="D10" s="56">
        <v>101.06</v>
      </c>
      <c r="E10" s="58">
        <v>100.59</v>
      </c>
      <c r="F10" s="62">
        <v>101</v>
      </c>
      <c r="G10" s="64"/>
      <c r="L10" s="67"/>
    </row>
    <row r="11" spans="1:17" ht="22.5" customHeight="1" x14ac:dyDescent="0.3">
      <c r="A11" s="55" t="s">
        <v>29</v>
      </c>
      <c r="B11" s="56">
        <v>101.41</v>
      </c>
      <c r="C11" s="56">
        <v>100.48</v>
      </c>
      <c r="D11" s="56">
        <v>102.86</v>
      </c>
      <c r="E11" s="58">
        <v>102.69</v>
      </c>
      <c r="F11" s="62">
        <v>100.07</v>
      </c>
      <c r="G11" s="64"/>
      <c r="H11" s="68" t="s">
        <v>42</v>
      </c>
      <c r="I11" s="69" t="s">
        <v>43</v>
      </c>
      <c r="J11" s="70" t="s">
        <v>44</v>
      </c>
      <c r="K11" s="71" t="s">
        <v>45</v>
      </c>
      <c r="L11" s="72"/>
      <c r="M11" s="73"/>
      <c r="N11" s="74"/>
      <c r="O11" s="75"/>
      <c r="P11" s="74"/>
      <c r="Q11" s="74"/>
    </row>
    <row r="12" spans="1:17" x14ac:dyDescent="0.3">
      <c r="A12" s="55" t="s">
        <v>30</v>
      </c>
      <c r="B12" s="56">
        <v>100.05</v>
      </c>
      <c r="C12" s="56">
        <v>99.68</v>
      </c>
      <c r="D12" s="56">
        <v>100.01</v>
      </c>
      <c r="E12" s="58">
        <v>99.38</v>
      </c>
      <c r="F12" s="58"/>
      <c r="G12" s="64"/>
      <c r="H12" s="68">
        <v>1</v>
      </c>
      <c r="I12" s="119" t="s">
        <v>54</v>
      </c>
      <c r="J12" s="76">
        <v>7500</v>
      </c>
      <c r="K12" s="71" t="s">
        <v>49</v>
      </c>
      <c r="L12" s="77"/>
      <c r="M12" s="78"/>
      <c r="N12" s="79"/>
      <c r="O12" s="80"/>
      <c r="P12" s="81"/>
      <c r="Q12" s="82"/>
    </row>
    <row r="13" spans="1:17" ht="24" customHeight="1" x14ac:dyDescent="0.3">
      <c r="A13" s="55" t="s">
        <v>31</v>
      </c>
      <c r="B13" s="56">
        <v>100.51</v>
      </c>
      <c r="C13" s="65">
        <v>100.61</v>
      </c>
      <c r="D13" s="65">
        <v>100.51</v>
      </c>
      <c r="E13" s="65">
        <v>100.47</v>
      </c>
      <c r="F13" s="65"/>
      <c r="G13" s="83"/>
      <c r="H13" s="68"/>
      <c r="I13" s="70"/>
      <c r="J13" s="76"/>
      <c r="K13" s="71"/>
      <c r="L13" s="84"/>
      <c r="M13" s="85"/>
      <c r="N13" s="74"/>
      <c r="O13" s="73"/>
      <c r="P13" s="86"/>
      <c r="Q13" s="74"/>
    </row>
    <row r="14" spans="1:17" x14ac:dyDescent="0.3">
      <c r="A14" s="55" t="s">
        <v>32</v>
      </c>
      <c r="B14" s="56">
        <v>100.24</v>
      </c>
      <c r="C14" s="65">
        <v>100.48</v>
      </c>
      <c r="D14" s="65">
        <v>100.21</v>
      </c>
      <c r="E14" s="65">
        <v>99.58</v>
      </c>
      <c r="F14" s="65"/>
      <c r="G14" s="83"/>
      <c r="I14" s="87"/>
      <c r="J14" s="87"/>
      <c r="K14" s="87"/>
      <c r="L14" s="87"/>
      <c r="M14" s="87"/>
      <c r="N14" s="87"/>
      <c r="O14" s="87"/>
      <c r="P14" s="87"/>
      <c r="Q14" s="87"/>
    </row>
    <row r="15" spans="1:17" x14ac:dyDescent="0.3">
      <c r="A15" s="55" t="s">
        <v>33</v>
      </c>
      <c r="B15" s="56">
        <v>100.76</v>
      </c>
      <c r="C15" s="65">
        <v>101.23</v>
      </c>
      <c r="D15" s="65">
        <v>101.31</v>
      </c>
      <c r="E15" s="65">
        <v>100.36</v>
      </c>
      <c r="F15" s="65"/>
      <c r="G15" s="83"/>
      <c r="I15" s="82"/>
      <c r="J15" s="88"/>
      <c r="K15" s="89"/>
      <c r="L15" s="89"/>
      <c r="M15" s="89"/>
      <c r="N15" s="82"/>
      <c r="O15" s="82"/>
      <c r="P15" s="82"/>
      <c r="Q15" s="82"/>
    </row>
    <row r="16" spans="1:17" x14ac:dyDescent="0.3">
      <c r="A16" s="55" t="s">
        <v>34</v>
      </c>
      <c r="B16" s="56">
        <v>102.04</v>
      </c>
      <c r="C16" s="90">
        <v>100.1</v>
      </c>
      <c r="D16" s="56">
        <v>100.2</v>
      </c>
      <c r="E16" s="56">
        <v>100.15</v>
      </c>
      <c r="F16" s="56"/>
      <c r="G16" s="91"/>
      <c r="H16" s="91">
        <v>1</v>
      </c>
      <c r="I16" s="92" t="s">
        <v>46</v>
      </c>
      <c r="J16" s="93">
        <f>(100+((E16-100)+(F5-100)+(E14-100)+(E15-100)+(F7-100)+(F6-100)+(F8-100)+(F9-100)+(F10-100)+(F11-100)+(E13-100)))/100</f>
        <v>1.0814999999999997</v>
      </c>
      <c r="K16" s="94">
        <f>ROUND(J12*J16,2)</f>
        <v>8111.25</v>
      </c>
      <c r="L16" s="87"/>
      <c r="M16" s="87"/>
      <c r="N16" s="87"/>
      <c r="O16" s="87"/>
      <c r="P16" s="87"/>
      <c r="Q16" s="87"/>
    </row>
    <row r="17" spans="8:17" x14ac:dyDescent="0.3">
      <c r="H17" s="91"/>
      <c r="I17" s="92"/>
      <c r="J17" s="95"/>
      <c r="K17" s="96"/>
      <c r="L17" s="89" t="s">
        <v>47</v>
      </c>
      <c r="M17" s="89"/>
      <c r="N17" s="82"/>
      <c r="O17" s="82"/>
      <c r="P17" s="82"/>
      <c r="Q17" s="82"/>
    </row>
    <row r="18" spans="8:17" x14ac:dyDescent="0.3">
      <c r="H18" s="91"/>
      <c r="I18" s="92"/>
      <c r="J18" s="95"/>
      <c r="K18" s="113">
        <f>ROUND(J13*J18,2)</f>
        <v>0</v>
      </c>
      <c r="L18" s="89"/>
      <c r="M18" s="89"/>
      <c r="N18" s="82"/>
      <c r="O18" s="82"/>
      <c r="P18" s="82"/>
      <c r="Q18" s="82"/>
    </row>
    <row r="20" spans="8:17" x14ac:dyDescent="0.3">
      <c r="L20" s="67"/>
    </row>
    <row r="21" spans="8:17" x14ac:dyDescent="0.3">
      <c r="K21" s="67"/>
      <c r="L21" s="97"/>
    </row>
    <row r="22" spans="8:17" x14ac:dyDescent="0.3">
      <c r="K22" s="97">
        <f>K21*J17</f>
        <v>0</v>
      </c>
    </row>
  </sheetData>
  <mergeCells count="1">
    <mergeCell ref="I4:J4"/>
  </mergeCells>
  <hyperlinks>
    <hyperlink ref="H2" r:id="rId1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zoomScaleNormal="100" workbookViewId="0">
      <selection activeCell="A13" sqref="A13"/>
    </sheetView>
  </sheetViews>
  <sheetFormatPr defaultColWidth="9.109375" defaultRowHeight="14.4" x14ac:dyDescent="0.3"/>
  <cols>
    <col min="1" max="1" width="7.88671875" style="98" bestFit="1" customWidth="1"/>
    <col min="2" max="2" width="5.6640625" style="98" bestFit="1" customWidth="1"/>
    <col min="3" max="3" width="7.33203125" style="98" customWidth="1"/>
    <col min="4" max="4" width="6.88671875" style="98" bestFit="1" customWidth="1"/>
    <col min="5" max="25" width="5.6640625" style="98" bestFit="1" customWidth="1"/>
    <col min="26" max="26" width="6" style="98" customWidth="1"/>
    <col min="27" max="37" width="6.6640625" style="98" customWidth="1"/>
    <col min="38" max="16384" width="9.109375" style="98"/>
  </cols>
  <sheetData>
    <row r="1" spans="1:37" ht="19.8" x14ac:dyDescent="0.35">
      <c r="A1" s="152" t="s">
        <v>39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  <c r="W1" s="152"/>
      <c r="X1" s="152"/>
      <c r="Y1" s="152"/>
      <c r="Z1" s="152"/>
      <c r="AA1" s="152"/>
      <c r="AB1" s="152"/>
      <c r="AC1" s="152"/>
      <c r="AD1" s="152"/>
      <c r="AE1" s="152"/>
      <c r="AF1" s="152"/>
      <c r="AG1" s="152"/>
      <c r="AH1" s="152"/>
      <c r="AI1" s="152"/>
      <c r="AJ1" s="152"/>
      <c r="AK1" s="152"/>
    </row>
    <row r="2" spans="1:37" ht="18" x14ac:dyDescent="0.35">
      <c r="A2" s="153" t="s">
        <v>35</v>
      </c>
      <c r="B2" s="153"/>
      <c r="C2" s="153"/>
      <c r="D2" s="32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</row>
    <row r="3" spans="1:37" x14ac:dyDescent="0.3">
      <c r="A3" s="100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AA3" s="101"/>
      <c r="AB3" s="101"/>
      <c r="AC3" s="101"/>
      <c r="AD3" s="101"/>
      <c r="AE3" s="101"/>
      <c r="AI3" s="101" t="s">
        <v>36</v>
      </c>
    </row>
    <row r="4" spans="1:37" x14ac:dyDescent="0.3">
      <c r="A4" s="102"/>
      <c r="B4" s="103">
        <v>1991</v>
      </c>
      <c r="C4" s="103">
        <v>1992</v>
      </c>
      <c r="D4" s="103">
        <v>1993</v>
      </c>
      <c r="E4" s="103">
        <v>1994</v>
      </c>
      <c r="F4" s="103">
        <v>1995</v>
      </c>
      <c r="G4" s="103">
        <v>1996</v>
      </c>
      <c r="H4" s="103">
        <v>1997</v>
      </c>
      <c r="I4" s="103">
        <v>1998</v>
      </c>
      <c r="J4" s="103">
        <v>1999</v>
      </c>
      <c r="K4" s="103">
        <v>2000</v>
      </c>
      <c r="L4" s="103">
        <v>2001</v>
      </c>
      <c r="M4" s="103">
        <v>2002</v>
      </c>
      <c r="N4" s="103">
        <v>2003</v>
      </c>
      <c r="O4" s="103">
        <v>2004</v>
      </c>
      <c r="P4" s="103">
        <v>2005</v>
      </c>
      <c r="Q4" s="103">
        <v>2006</v>
      </c>
      <c r="R4" s="103">
        <v>2007</v>
      </c>
      <c r="S4" s="103">
        <v>2008</v>
      </c>
      <c r="T4" s="103">
        <v>2009</v>
      </c>
      <c r="U4" s="103">
        <v>2010</v>
      </c>
      <c r="V4" s="103">
        <v>2011</v>
      </c>
      <c r="W4" s="103">
        <v>2012</v>
      </c>
      <c r="X4" s="103">
        <v>2013</v>
      </c>
      <c r="Y4" s="103">
        <v>2014</v>
      </c>
      <c r="Z4" s="103">
        <v>2015</v>
      </c>
      <c r="AA4" s="103">
        <v>2016</v>
      </c>
      <c r="AB4" s="103">
        <v>2017</v>
      </c>
      <c r="AC4" s="103">
        <v>2018</v>
      </c>
      <c r="AD4" s="103">
        <v>2019</v>
      </c>
      <c r="AE4" s="103">
        <v>2020</v>
      </c>
      <c r="AF4" s="103">
        <v>2021</v>
      </c>
      <c r="AG4" s="103">
        <v>2022</v>
      </c>
      <c r="AH4" s="103">
        <v>2023</v>
      </c>
      <c r="AI4" s="103">
        <v>2024</v>
      </c>
      <c r="AJ4" s="103">
        <v>2025</v>
      </c>
      <c r="AK4" s="103">
        <v>2026</v>
      </c>
    </row>
    <row r="5" spans="1:37" ht="15" customHeight="1" x14ac:dyDescent="0.3">
      <c r="A5" s="154" t="s">
        <v>22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155"/>
      <c r="AK5" s="156"/>
    </row>
    <row r="6" spans="1:37" x14ac:dyDescent="0.3">
      <c r="A6" s="104" t="s">
        <v>23</v>
      </c>
      <c r="B6" s="105">
        <v>103.2</v>
      </c>
      <c r="C6" s="105">
        <v>230</v>
      </c>
      <c r="D6" s="105">
        <v>150</v>
      </c>
      <c r="E6" s="105">
        <v>137.72</v>
      </c>
      <c r="F6" s="105">
        <v>122.68</v>
      </c>
      <c r="G6" s="105">
        <v>108.05</v>
      </c>
      <c r="H6" s="105">
        <v>102.34</v>
      </c>
      <c r="I6" s="105">
        <v>101.65</v>
      </c>
      <c r="J6" s="105">
        <v>104.13</v>
      </c>
      <c r="K6" s="105">
        <v>103.37</v>
      </c>
      <c r="L6" s="105">
        <v>104.63</v>
      </c>
      <c r="M6" s="105">
        <v>107.47</v>
      </c>
      <c r="N6" s="105">
        <v>104.42</v>
      </c>
      <c r="O6" s="105">
        <v>104.13</v>
      </c>
      <c r="P6" s="105">
        <v>108.78</v>
      </c>
      <c r="Q6" s="105">
        <v>106.17</v>
      </c>
      <c r="R6" s="105">
        <v>104.71</v>
      </c>
      <c r="S6" s="105">
        <v>105.4</v>
      </c>
      <c r="T6" s="105">
        <v>106.32</v>
      </c>
      <c r="U6" s="105">
        <v>103.94</v>
      </c>
      <c r="V6" s="105">
        <v>104.09</v>
      </c>
      <c r="W6" s="105">
        <v>100.2</v>
      </c>
      <c r="X6" s="105">
        <v>100.64</v>
      </c>
      <c r="Y6" s="105">
        <v>100.47</v>
      </c>
      <c r="Z6" s="105">
        <v>102.16</v>
      </c>
      <c r="AA6" s="105">
        <v>101.03</v>
      </c>
      <c r="AB6" s="106">
        <v>100.51</v>
      </c>
      <c r="AC6" s="105">
        <v>100.08</v>
      </c>
      <c r="AD6" s="107">
        <v>101.13</v>
      </c>
      <c r="AE6" s="107">
        <v>100.24</v>
      </c>
      <c r="AF6" s="107">
        <v>100.38</v>
      </c>
      <c r="AG6" s="107">
        <v>100.76</v>
      </c>
      <c r="AH6" s="107">
        <v>101.01</v>
      </c>
      <c r="AI6" s="107">
        <v>100.78</v>
      </c>
      <c r="AJ6" s="107">
        <v>102.07</v>
      </c>
      <c r="AK6" s="107">
        <v>102.33</v>
      </c>
    </row>
    <row r="7" spans="1:37" x14ac:dyDescent="0.3">
      <c r="A7" s="104" t="s">
        <v>24</v>
      </c>
      <c r="B7" s="105">
        <v>105.2</v>
      </c>
      <c r="C7" s="105">
        <v>140</v>
      </c>
      <c r="D7" s="105">
        <v>132</v>
      </c>
      <c r="E7" s="105">
        <v>121.52</v>
      </c>
      <c r="F7" s="105">
        <v>119.34</v>
      </c>
      <c r="G7" s="105">
        <v>105.64</v>
      </c>
      <c r="H7" s="105">
        <v>103.59</v>
      </c>
      <c r="I7" s="105">
        <v>101.04</v>
      </c>
      <c r="J7" s="105">
        <v>103.17</v>
      </c>
      <c r="K7" s="105">
        <v>102.97</v>
      </c>
      <c r="L7" s="105">
        <v>104.27</v>
      </c>
      <c r="M7" s="105">
        <v>102.73</v>
      </c>
      <c r="N7" s="105">
        <v>104.16</v>
      </c>
      <c r="O7" s="105">
        <v>101.63</v>
      </c>
      <c r="P7" s="105">
        <v>102.23</v>
      </c>
      <c r="Q7" s="105">
        <v>101.01</v>
      </c>
      <c r="R7" s="105">
        <v>102.6</v>
      </c>
      <c r="S7" s="105">
        <v>101.36</v>
      </c>
      <c r="T7" s="105">
        <v>101.42</v>
      </c>
      <c r="U7" s="105">
        <v>101.02</v>
      </c>
      <c r="V7" s="105">
        <v>100.75</v>
      </c>
      <c r="W7" s="105">
        <v>99.98</v>
      </c>
      <c r="X7" s="105">
        <v>100.36</v>
      </c>
      <c r="Y7" s="105">
        <v>100.43</v>
      </c>
      <c r="Z7" s="105">
        <v>100.83</v>
      </c>
      <c r="AA7" s="105">
        <v>100.34</v>
      </c>
      <c r="AB7" s="106">
        <v>100.28</v>
      </c>
      <c r="AC7" s="105">
        <v>100.12</v>
      </c>
      <c r="AD7" s="105">
        <v>100.2</v>
      </c>
      <c r="AE7" s="107">
        <v>100.37</v>
      </c>
      <c r="AF7" s="107">
        <v>100.44</v>
      </c>
      <c r="AG7" s="107">
        <v>101.13</v>
      </c>
      <c r="AH7" s="107">
        <v>100.72</v>
      </c>
      <c r="AI7" s="107">
        <v>101.06</v>
      </c>
      <c r="AJ7" s="107">
        <v>100.81</v>
      </c>
      <c r="AK7" s="105">
        <v>101.1</v>
      </c>
    </row>
    <row r="8" spans="1:37" x14ac:dyDescent="0.3">
      <c r="A8" s="104" t="s">
        <v>25</v>
      </c>
      <c r="B8" s="105">
        <v>105.5</v>
      </c>
      <c r="C8" s="105">
        <v>118</v>
      </c>
      <c r="D8" s="105">
        <v>128.79</v>
      </c>
      <c r="E8" s="105">
        <v>116.82</v>
      </c>
      <c r="F8" s="105">
        <v>110.48</v>
      </c>
      <c r="G8" s="105">
        <v>104.3</v>
      </c>
      <c r="H8" s="105">
        <v>102.48</v>
      </c>
      <c r="I8" s="105">
        <v>101.23</v>
      </c>
      <c r="J8" s="105">
        <v>101.91</v>
      </c>
      <c r="K8" s="105">
        <v>101.45</v>
      </c>
      <c r="L8" s="105">
        <v>103.44</v>
      </c>
      <c r="M8" s="105">
        <v>103.7</v>
      </c>
      <c r="N8" s="105">
        <v>101.67</v>
      </c>
      <c r="O8" s="105">
        <v>100.56</v>
      </c>
      <c r="P8" s="105">
        <v>101.22</v>
      </c>
      <c r="Q8" s="105">
        <v>100.72</v>
      </c>
      <c r="R8" s="105">
        <v>100.57</v>
      </c>
      <c r="S8" s="105">
        <v>100.63</v>
      </c>
      <c r="T8" s="105">
        <v>100.58</v>
      </c>
      <c r="U8" s="105">
        <v>100.36</v>
      </c>
      <c r="V8" s="105">
        <v>100.33</v>
      </c>
      <c r="W8" s="105">
        <v>100.41</v>
      </c>
      <c r="X8" s="105">
        <v>100.15</v>
      </c>
      <c r="Y8" s="105">
        <v>100.46</v>
      </c>
      <c r="Z8" s="105">
        <v>100.31</v>
      </c>
      <c r="AA8" s="105">
        <v>100.06</v>
      </c>
      <c r="AB8" s="106">
        <v>100</v>
      </c>
      <c r="AC8" s="105">
        <v>100.12</v>
      </c>
      <c r="AD8" s="107">
        <v>100.13</v>
      </c>
      <c r="AE8" s="107">
        <v>100.09</v>
      </c>
      <c r="AF8" s="107">
        <v>100.37</v>
      </c>
      <c r="AG8" s="107">
        <v>103.99</v>
      </c>
      <c r="AH8" s="107">
        <v>100.97</v>
      </c>
      <c r="AI8" s="107">
        <v>100.83</v>
      </c>
      <c r="AJ8" s="107">
        <v>101.01</v>
      </c>
      <c r="AK8" s="107">
        <v>101.07</v>
      </c>
    </row>
    <row r="9" spans="1:37" x14ac:dyDescent="0.3">
      <c r="A9" s="104" t="s">
        <v>26</v>
      </c>
      <c r="B9" s="105">
        <v>121.5</v>
      </c>
      <c r="C9" s="105">
        <v>131.19999999999999</v>
      </c>
      <c r="D9" s="105">
        <v>140</v>
      </c>
      <c r="E9" s="105">
        <v>131.82</v>
      </c>
      <c r="F9" s="105">
        <v>112.22</v>
      </c>
      <c r="G9" s="105">
        <v>105.01</v>
      </c>
      <c r="H9" s="105">
        <v>101.58</v>
      </c>
      <c r="I9" s="105">
        <v>100.98</v>
      </c>
      <c r="J9" s="105">
        <v>103.13</v>
      </c>
      <c r="K9" s="105">
        <v>102.14</v>
      </c>
      <c r="L9" s="105">
        <v>102.8</v>
      </c>
      <c r="M9" s="105">
        <v>102.4</v>
      </c>
      <c r="N9" s="105">
        <v>101.78</v>
      </c>
      <c r="O9" s="105">
        <v>101.99</v>
      </c>
      <c r="P9" s="105">
        <v>100.82</v>
      </c>
      <c r="Q9" s="105">
        <v>100.58</v>
      </c>
      <c r="R9" s="105">
        <v>100.51</v>
      </c>
      <c r="S9" s="105">
        <v>100.96</v>
      </c>
      <c r="T9" s="105">
        <v>100.26</v>
      </c>
      <c r="U9" s="105">
        <v>100.22</v>
      </c>
      <c r="V9" s="105">
        <v>100.48</v>
      </c>
      <c r="W9" s="105">
        <v>100.26</v>
      </c>
      <c r="X9" s="105">
        <v>100.46</v>
      </c>
      <c r="Y9" s="105">
        <v>100.71</v>
      </c>
      <c r="Z9" s="105">
        <v>100.02</v>
      </c>
      <c r="AA9" s="105">
        <v>100.25</v>
      </c>
      <c r="AB9" s="106">
        <v>100.16</v>
      </c>
      <c r="AC9" s="105">
        <v>100.32</v>
      </c>
      <c r="AD9" s="107">
        <v>100.21</v>
      </c>
      <c r="AE9" s="107">
        <v>100.12</v>
      </c>
      <c r="AF9" s="107">
        <v>100.22</v>
      </c>
      <c r="AG9" s="107">
        <v>101.07</v>
      </c>
      <c r="AH9" s="107">
        <v>100.79</v>
      </c>
      <c r="AI9" s="107">
        <v>100.62</v>
      </c>
      <c r="AJ9" s="107">
        <v>100.53</v>
      </c>
      <c r="AK9" s="107">
        <v>100.47</v>
      </c>
    </row>
    <row r="10" spans="1:37" x14ac:dyDescent="0.3">
      <c r="A10" s="104" t="s">
        <v>27</v>
      </c>
      <c r="B10" s="105">
        <v>103.9</v>
      </c>
      <c r="C10" s="105">
        <v>117.8</v>
      </c>
      <c r="D10" s="105">
        <v>134.80000000000001</v>
      </c>
      <c r="E10" s="105">
        <v>112.72</v>
      </c>
      <c r="F10" s="105">
        <v>111.15</v>
      </c>
      <c r="G10" s="105">
        <v>102.16</v>
      </c>
      <c r="H10" s="105">
        <v>101.97</v>
      </c>
      <c r="I10" s="105">
        <v>101.05</v>
      </c>
      <c r="J10" s="105">
        <v>102.14</v>
      </c>
      <c r="K10" s="105">
        <v>101.34</v>
      </c>
      <c r="L10" s="105">
        <v>101.76</v>
      </c>
      <c r="M10" s="105">
        <v>100.97</v>
      </c>
      <c r="N10" s="105">
        <v>101.47</v>
      </c>
      <c r="O10" s="105">
        <v>101.38</v>
      </c>
      <c r="P10" s="105">
        <v>100.79</v>
      </c>
      <c r="Q10" s="105">
        <v>100.6</v>
      </c>
      <c r="R10" s="105">
        <v>100.49</v>
      </c>
      <c r="S10" s="105">
        <v>101.01</v>
      </c>
      <c r="T10" s="105">
        <v>100.31</v>
      </c>
      <c r="U10" s="105">
        <v>100.35</v>
      </c>
      <c r="V10" s="105">
        <v>100.7</v>
      </c>
      <c r="W10" s="105">
        <v>100.65</v>
      </c>
      <c r="X10" s="105">
        <v>100.81</v>
      </c>
      <c r="Y10" s="105">
        <v>100.75</v>
      </c>
      <c r="Z10" s="105">
        <v>100.5</v>
      </c>
      <c r="AA10" s="105">
        <v>100.46</v>
      </c>
      <c r="AB10" s="106">
        <v>100.35</v>
      </c>
      <c r="AC10" s="105">
        <v>100.35</v>
      </c>
      <c r="AD10" s="107">
        <v>100.39</v>
      </c>
      <c r="AE10" s="107">
        <v>100.46</v>
      </c>
      <c r="AF10" s="107">
        <v>100.44</v>
      </c>
      <c r="AG10" s="107">
        <v>99.68</v>
      </c>
      <c r="AH10" s="107">
        <v>101.13</v>
      </c>
      <c r="AI10" s="107">
        <v>101.53</v>
      </c>
      <c r="AJ10" s="107">
        <v>101.34</v>
      </c>
      <c r="AK10" s="107">
        <v>101.55</v>
      </c>
    </row>
    <row r="11" spans="1:37" x14ac:dyDescent="0.3">
      <c r="A11" s="104" t="s">
        <v>28</v>
      </c>
      <c r="B11" s="105">
        <v>103.5</v>
      </c>
      <c r="C11" s="105">
        <v>139.1</v>
      </c>
      <c r="D11" s="105">
        <v>117.3</v>
      </c>
      <c r="E11" s="105">
        <v>111.41</v>
      </c>
      <c r="F11" s="105">
        <v>108.73</v>
      </c>
      <c r="G11" s="105">
        <v>101.13</v>
      </c>
      <c r="H11" s="105">
        <v>101</v>
      </c>
      <c r="I11" s="105">
        <v>100.56</v>
      </c>
      <c r="J11" s="105">
        <v>103.48</v>
      </c>
      <c r="K11" s="105">
        <v>103.02</v>
      </c>
      <c r="L11" s="105">
        <v>102.53</v>
      </c>
      <c r="M11" s="105">
        <v>101.64</v>
      </c>
      <c r="N11" s="105">
        <v>101.22</v>
      </c>
      <c r="O11" s="105">
        <v>100.89</v>
      </c>
      <c r="P11" s="105">
        <v>100.92</v>
      </c>
      <c r="Q11" s="105">
        <v>100.68</v>
      </c>
      <c r="R11" s="105">
        <v>100.61</v>
      </c>
      <c r="S11" s="105">
        <v>101.1</v>
      </c>
      <c r="T11" s="105">
        <v>100.46</v>
      </c>
      <c r="U11" s="105">
        <v>100.42</v>
      </c>
      <c r="V11" s="105">
        <v>100.69</v>
      </c>
      <c r="W11" s="105">
        <v>100.8</v>
      </c>
      <c r="X11" s="105">
        <v>100.6</v>
      </c>
      <c r="Y11" s="105">
        <v>100.87</v>
      </c>
      <c r="Z11" s="105">
        <v>100.97</v>
      </c>
      <c r="AA11" s="105">
        <v>100.56</v>
      </c>
      <c r="AB11" s="106">
        <v>100.68</v>
      </c>
      <c r="AC11" s="105">
        <v>100.74</v>
      </c>
      <c r="AD11" s="105">
        <v>100.6</v>
      </c>
      <c r="AE11" s="107">
        <v>100.12</v>
      </c>
      <c r="AF11" s="107">
        <v>100.76</v>
      </c>
      <c r="AG11" s="107">
        <v>100.88</v>
      </c>
      <c r="AH11" s="107">
        <v>100.83</v>
      </c>
      <c r="AI11" s="107">
        <v>101.06</v>
      </c>
      <c r="AJ11" s="107">
        <v>100.59</v>
      </c>
      <c r="AK11" s="105">
        <v>101</v>
      </c>
    </row>
    <row r="12" spans="1:37" s="125" customFormat="1" x14ac:dyDescent="0.3">
      <c r="A12" s="121" t="s">
        <v>29</v>
      </c>
      <c r="B12" s="122">
        <v>104.4</v>
      </c>
      <c r="C12" s="122">
        <v>120.8</v>
      </c>
      <c r="D12" s="122">
        <v>129.29</v>
      </c>
      <c r="E12" s="122">
        <v>113.3</v>
      </c>
      <c r="F12" s="122">
        <v>109.68</v>
      </c>
      <c r="G12" s="122">
        <v>102.31</v>
      </c>
      <c r="H12" s="122">
        <v>102.27</v>
      </c>
      <c r="I12" s="122">
        <v>101.22</v>
      </c>
      <c r="J12" s="122">
        <v>103.13</v>
      </c>
      <c r="K12" s="122">
        <v>103.77</v>
      </c>
      <c r="L12" s="122">
        <v>102.9</v>
      </c>
      <c r="M12" s="122">
        <v>101.79</v>
      </c>
      <c r="N12" s="122">
        <v>101.91</v>
      </c>
      <c r="O12" s="122">
        <v>101.31</v>
      </c>
      <c r="P12" s="122">
        <v>100.91</v>
      </c>
      <c r="Q12" s="122">
        <v>100.61</v>
      </c>
      <c r="R12" s="122">
        <v>100.64</v>
      </c>
      <c r="S12" s="122">
        <v>100.91</v>
      </c>
      <c r="T12" s="122">
        <v>100.8</v>
      </c>
      <c r="U12" s="122">
        <v>100.55</v>
      </c>
      <c r="V12" s="122">
        <v>100.62</v>
      </c>
      <c r="W12" s="122">
        <v>102.72</v>
      </c>
      <c r="X12" s="122">
        <v>103.08</v>
      </c>
      <c r="Y12" s="122">
        <v>101.41</v>
      </c>
      <c r="Z12" s="122">
        <v>103</v>
      </c>
      <c r="AA12" s="122">
        <v>101.65</v>
      </c>
      <c r="AB12" s="123">
        <v>101.59</v>
      </c>
      <c r="AC12" s="122">
        <v>101.28</v>
      </c>
      <c r="AD12" s="124">
        <v>100.93</v>
      </c>
      <c r="AE12" s="124">
        <v>100.99</v>
      </c>
      <c r="AF12" s="124">
        <v>100.88</v>
      </c>
      <c r="AG12" s="124">
        <v>101.41</v>
      </c>
      <c r="AH12" s="124">
        <v>100.48</v>
      </c>
      <c r="AI12" s="124">
        <v>102.86</v>
      </c>
      <c r="AJ12" s="124">
        <v>102.69</v>
      </c>
      <c r="AK12" s="124">
        <v>100.07</v>
      </c>
    </row>
    <row r="13" spans="1:37" x14ac:dyDescent="0.3">
      <c r="A13" s="104" t="s">
        <v>30</v>
      </c>
      <c r="B13" s="105">
        <v>101.9</v>
      </c>
      <c r="C13" s="105">
        <v>110.52</v>
      </c>
      <c r="D13" s="105">
        <v>149.78</v>
      </c>
      <c r="E13" s="105">
        <v>109.92</v>
      </c>
      <c r="F13" s="105">
        <v>107.86</v>
      </c>
      <c r="G13" s="105">
        <v>102.71</v>
      </c>
      <c r="H13" s="105">
        <v>101.05</v>
      </c>
      <c r="I13" s="105">
        <v>101.17</v>
      </c>
      <c r="J13" s="105">
        <v>101.93</v>
      </c>
      <c r="K13" s="105">
        <v>103</v>
      </c>
      <c r="L13" s="105">
        <v>102.26</v>
      </c>
      <c r="M13" s="105">
        <v>102.53</v>
      </c>
      <c r="N13" s="105">
        <v>100.73</v>
      </c>
      <c r="O13" s="105">
        <v>100.98</v>
      </c>
      <c r="P13" s="105">
        <v>100.77</v>
      </c>
      <c r="Q13" s="105">
        <v>100.75</v>
      </c>
      <c r="R13" s="105">
        <v>100.53</v>
      </c>
      <c r="S13" s="105">
        <v>100.94</v>
      </c>
      <c r="T13" s="105">
        <v>100.4</v>
      </c>
      <c r="U13" s="105">
        <v>100.29</v>
      </c>
      <c r="V13" s="105">
        <v>100.34</v>
      </c>
      <c r="W13" s="105">
        <v>100.58</v>
      </c>
      <c r="X13" s="105">
        <v>100.87</v>
      </c>
      <c r="Y13" s="105">
        <v>100.65</v>
      </c>
      <c r="Z13" s="105">
        <v>101.27</v>
      </c>
      <c r="AA13" s="105">
        <v>100.33</v>
      </c>
      <c r="AB13" s="106">
        <v>100.37</v>
      </c>
      <c r="AC13" s="105">
        <v>100.27</v>
      </c>
      <c r="AD13" s="107">
        <v>100.18</v>
      </c>
      <c r="AE13" s="107">
        <v>100.37</v>
      </c>
      <c r="AF13" s="107">
        <v>100.32</v>
      </c>
      <c r="AG13" s="107">
        <v>100.05</v>
      </c>
      <c r="AH13" s="107">
        <v>99.68</v>
      </c>
      <c r="AI13" s="107">
        <v>100.01</v>
      </c>
      <c r="AJ13" s="107">
        <v>99.38</v>
      </c>
      <c r="AK13" s="107"/>
    </row>
    <row r="14" spans="1:37" x14ac:dyDescent="0.3">
      <c r="A14" s="104" t="s">
        <v>31</v>
      </c>
      <c r="B14" s="105">
        <v>101.8</v>
      </c>
      <c r="C14" s="105">
        <v>110.9</v>
      </c>
      <c r="D14" s="105">
        <v>124.8</v>
      </c>
      <c r="E14" s="105">
        <v>113.4</v>
      </c>
      <c r="F14" s="105">
        <v>107.1</v>
      </c>
      <c r="G14" s="105">
        <v>101.61</v>
      </c>
      <c r="H14" s="105">
        <v>101.21</v>
      </c>
      <c r="I14" s="105">
        <v>103.38</v>
      </c>
      <c r="J14" s="105">
        <v>102.02</v>
      </c>
      <c r="K14" s="105">
        <v>102.77</v>
      </c>
      <c r="L14" s="105">
        <v>102.55</v>
      </c>
      <c r="M14" s="105">
        <v>102.76</v>
      </c>
      <c r="N14" s="105">
        <v>100.89</v>
      </c>
      <c r="O14" s="105">
        <v>100.63</v>
      </c>
      <c r="P14" s="105">
        <v>100.9</v>
      </c>
      <c r="Q14" s="105">
        <v>100.45</v>
      </c>
      <c r="R14" s="105">
        <v>100.44</v>
      </c>
      <c r="S14" s="105">
        <v>101.04</v>
      </c>
      <c r="T14" s="105">
        <v>100.08</v>
      </c>
      <c r="U14" s="105">
        <v>100.03</v>
      </c>
      <c r="V14" s="105">
        <v>99.91</v>
      </c>
      <c r="W14" s="105">
        <v>100.96</v>
      </c>
      <c r="X14" s="105">
        <v>100.11</v>
      </c>
      <c r="Y14" s="105">
        <v>100.28</v>
      </c>
      <c r="Z14" s="105">
        <v>100.02</v>
      </c>
      <c r="AA14" s="105">
        <v>100.09</v>
      </c>
      <c r="AB14" s="106">
        <v>100.12</v>
      </c>
      <c r="AC14" s="105">
        <v>100.24</v>
      </c>
      <c r="AD14" s="107">
        <v>99.77</v>
      </c>
      <c r="AE14" s="107">
        <v>99.58</v>
      </c>
      <c r="AF14" s="105">
        <v>100</v>
      </c>
      <c r="AG14" s="107">
        <v>100.51</v>
      </c>
      <c r="AH14" s="107">
        <v>100.61</v>
      </c>
      <c r="AI14" s="107">
        <v>100.51</v>
      </c>
      <c r="AJ14" s="107">
        <v>100.47</v>
      </c>
      <c r="AK14" s="107"/>
    </row>
    <row r="15" spans="1:37" x14ac:dyDescent="0.3">
      <c r="A15" s="104" t="s">
        <v>32</v>
      </c>
      <c r="B15" s="105">
        <v>102.6</v>
      </c>
      <c r="C15" s="105">
        <v>128.88</v>
      </c>
      <c r="D15" s="105">
        <v>124.3</v>
      </c>
      <c r="E15" s="105">
        <v>110.52</v>
      </c>
      <c r="F15" s="105">
        <v>108.91</v>
      </c>
      <c r="G15" s="105">
        <v>103.93</v>
      </c>
      <c r="H15" s="105">
        <v>101.15</v>
      </c>
      <c r="I15" s="105">
        <v>101.6</v>
      </c>
      <c r="J15" s="105">
        <v>102.04</v>
      </c>
      <c r="K15" s="105">
        <v>102.4</v>
      </c>
      <c r="L15" s="105">
        <v>101.91</v>
      </c>
      <c r="M15" s="105">
        <v>102.51</v>
      </c>
      <c r="N15" s="105">
        <v>100.8</v>
      </c>
      <c r="O15" s="105">
        <v>101.2</v>
      </c>
      <c r="P15" s="105">
        <v>100.69</v>
      </c>
      <c r="Q15" s="105">
        <v>100.41</v>
      </c>
      <c r="R15" s="105">
        <v>100.13</v>
      </c>
      <c r="S15" s="105">
        <v>100.01</v>
      </c>
      <c r="T15" s="105">
        <v>99.94</v>
      </c>
      <c r="U15" s="105">
        <v>100.02</v>
      </c>
      <c r="V15" s="105">
        <v>100.14</v>
      </c>
      <c r="W15" s="105">
        <v>100.05</v>
      </c>
      <c r="X15" s="105">
        <v>99.91</v>
      </c>
      <c r="Y15" s="105">
        <v>100.57</v>
      </c>
      <c r="Z15" s="105">
        <v>99.91</v>
      </c>
      <c r="AA15" s="105">
        <v>99.74</v>
      </c>
      <c r="AB15" s="106">
        <v>99.8</v>
      </c>
      <c r="AC15" s="105">
        <v>99.94</v>
      </c>
      <c r="AD15" s="107">
        <v>99.82</v>
      </c>
      <c r="AE15" s="107">
        <v>99.87</v>
      </c>
      <c r="AF15" s="107">
        <v>100.01</v>
      </c>
      <c r="AG15" s="107">
        <v>100.24</v>
      </c>
      <c r="AH15" s="107">
        <v>100.48</v>
      </c>
      <c r="AI15" s="107">
        <v>100.21</v>
      </c>
      <c r="AJ15" s="107">
        <v>99.58</v>
      </c>
      <c r="AK15" s="107"/>
    </row>
    <row r="16" spans="1:37" x14ac:dyDescent="0.3">
      <c r="A16" s="104" t="s">
        <v>33</v>
      </c>
      <c r="B16" s="105">
        <v>103.9</v>
      </c>
      <c r="C16" s="105">
        <v>122.6</v>
      </c>
      <c r="D16" s="105">
        <v>123</v>
      </c>
      <c r="E16" s="105">
        <v>110.5</v>
      </c>
      <c r="F16" s="105">
        <v>106.61</v>
      </c>
      <c r="G16" s="105">
        <v>102.72</v>
      </c>
      <c r="H16" s="105">
        <v>101.13</v>
      </c>
      <c r="I16" s="105">
        <v>101.25</v>
      </c>
      <c r="J16" s="105">
        <v>101.71</v>
      </c>
      <c r="K16" s="105">
        <v>101.58</v>
      </c>
      <c r="L16" s="105">
        <v>101.47</v>
      </c>
      <c r="M16" s="105">
        <v>101.85</v>
      </c>
      <c r="N16" s="105">
        <v>100.4</v>
      </c>
      <c r="O16" s="105">
        <v>100.83</v>
      </c>
      <c r="P16" s="105">
        <v>100.61</v>
      </c>
      <c r="Q16" s="105">
        <v>100.48</v>
      </c>
      <c r="R16" s="105">
        <v>100.58</v>
      </c>
      <c r="S16" s="105">
        <v>100.66</v>
      </c>
      <c r="T16" s="105">
        <v>100.13</v>
      </c>
      <c r="U16" s="105">
        <v>100.21</v>
      </c>
      <c r="V16" s="105">
        <v>100.09</v>
      </c>
      <c r="W16" s="105">
        <v>100.04</v>
      </c>
      <c r="X16" s="105">
        <v>100.21</v>
      </c>
      <c r="Y16" s="105">
        <v>101.16</v>
      </c>
      <c r="Z16" s="105">
        <v>100.16</v>
      </c>
      <c r="AA16" s="105">
        <v>100.04</v>
      </c>
      <c r="AB16" s="106">
        <v>100.12</v>
      </c>
      <c r="AC16" s="105">
        <v>100</v>
      </c>
      <c r="AD16" s="107">
        <v>100.11</v>
      </c>
      <c r="AE16" s="107">
        <v>100.05</v>
      </c>
      <c r="AF16" s="107">
        <v>100.81</v>
      </c>
      <c r="AG16" s="107">
        <v>100.76</v>
      </c>
      <c r="AH16" s="107">
        <v>101.23</v>
      </c>
      <c r="AI16" s="107">
        <v>101.31</v>
      </c>
      <c r="AJ16" s="107">
        <v>100.36</v>
      </c>
      <c r="AK16" s="107"/>
    </row>
    <row r="17" spans="1:37" x14ac:dyDescent="0.3">
      <c r="A17" s="104" t="s">
        <v>34</v>
      </c>
      <c r="B17" s="105">
        <v>103.4</v>
      </c>
      <c r="C17" s="105">
        <v>116.2</v>
      </c>
      <c r="D17" s="105">
        <v>115.6</v>
      </c>
      <c r="E17" s="105">
        <v>111.5</v>
      </c>
      <c r="F17" s="105">
        <v>102.95</v>
      </c>
      <c r="G17" s="105">
        <v>100.8</v>
      </c>
      <c r="H17" s="105">
        <v>100.74</v>
      </c>
      <c r="I17" s="105">
        <v>101.8</v>
      </c>
      <c r="J17" s="105">
        <v>100.91</v>
      </c>
      <c r="K17" s="105">
        <v>101.61</v>
      </c>
      <c r="L17" s="105">
        <v>101.35</v>
      </c>
      <c r="M17" s="105">
        <v>101.08</v>
      </c>
      <c r="N17" s="105">
        <v>100.91</v>
      </c>
      <c r="O17" s="105">
        <v>100.96</v>
      </c>
      <c r="P17" s="105">
        <v>100.83</v>
      </c>
      <c r="Q17" s="105">
        <v>100.73</v>
      </c>
      <c r="R17" s="105">
        <v>100.85</v>
      </c>
      <c r="S17" s="105">
        <v>100.96</v>
      </c>
      <c r="T17" s="105">
        <v>100.49</v>
      </c>
      <c r="U17" s="105">
        <v>100.42</v>
      </c>
      <c r="V17" s="105">
        <v>100.31</v>
      </c>
      <c r="W17" s="105">
        <v>100.44</v>
      </c>
      <c r="X17" s="105">
        <v>100.58</v>
      </c>
      <c r="Y17" s="105">
        <v>102.24</v>
      </c>
      <c r="Z17" s="105">
        <v>100.65</v>
      </c>
      <c r="AA17" s="105">
        <v>100.27</v>
      </c>
      <c r="AB17" s="106">
        <v>100.32</v>
      </c>
      <c r="AC17" s="105">
        <v>100.42</v>
      </c>
      <c r="AD17" s="107">
        <v>100.24</v>
      </c>
      <c r="AE17" s="107">
        <v>100.42</v>
      </c>
      <c r="AF17" s="107">
        <v>100.26</v>
      </c>
      <c r="AG17" s="107">
        <v>102.04</v>
      </c>
      <c r="AH17" s="105">
        <v>100.1</v>
      </c>
      <c r="AI17" s="105">
        <v>100.2</v>
      </c>
      <c r="AJ17" s="107">
        <v>100.15</v>
      </c>
      <c r="AK17" s="107"/>
    </row>
    <row r="18" spans="1:37" x14ac:dyDescent="0.3">
      <c r="A18" s="157" t="s">
        <v>37</v>
      </c>
      <c r="B18" s="158"/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58"/>
      <c r="U18" s="158"/>
      <c r="V18" s="158"/>
      <c r="W18" s="158"/>
      <c r="X18" s="158"/>
      <c r="Y18" s="158"/>
      <c r="Z18" s="158"/>
      <c r="AA18" s="158"/>
      <c r="AB18" s="158"/>
      <c r="AC18" s="158"/>
      <c r="AD18" s="158"/>
      <c r="AE18" s="158"/>
      <c r="AF18" s="158"/>
      <c r="AG18" s="158"/>
      <c r="AH18" s="158"/>
      <c r="AI18" s="158"/>
      <c r="AJ18" s="158"/>
      <c r="AK18" s="159"/>
    </row>
    <row r="19" spans="1:37" s="111" customFormat="1" x14ac:dyDescent="0.3">
      <c r="A19" s="108" t="s">
        <v>34</v>
      </c>
      <c r="B19" s="109">
        <v>178.8</v>
      </c>
      <c r="C19" s="109">
        <v>2220.52</v>
      </c>
      <c r="D19" s="109">
        <v>2411.1999999999998</v>
      </c>
      <c r="E19" s="109">
        <v>622.4</v>
      </c>
      <c r="F19" s="109">
        <v>332.21</v>
      </c>
      <c r="G19" s="109">
        <v>148.38</v>
      </c>
      <c r="H19" s="109">
        <v>122.52</v>
      </c>
      <c r="I19" s="109">
        <v>118.29</v>
      </c>
      <c r="J19" s="109">
        <v>134.02000000000001</v>
      </c>
      <c r="K19" s="109">
        <v>133.69999999999999</v>
      </c>
      <c r="L19" s="109">
        <v>136.9</v>
      </c>
      <c r="M19" s="109">
        <v>136.16999999999999</v>
      </c>
      <c r="N19" s="109">
        <v>122.26</v>
      </c>
      <c r="O19" s="109">
        <v>117.74</v>
      </c>
      <c r="P19" s="109">
        <v>121</v>
      </c>
      <c r="Q19" s="109">
        <v>113.86</v>
      </c>
      <c r="R19" s="109">
        <v>113.33</v>
      </c>
      <c r="S19" s="109">
        <v>115.93</v>
      </c>
      <c r="T19" s="109">
        <v>111.6</v>
      </c>
      <c r="U19" s="109">
        <v>108.06</v>
      </c>
      <c r="V19" s="109">
        <v>108.72</v>
      </c>
      <c r="W19" s="109">
        <v>107.28</v>
      </c>
      <c r="X19" s="109">
        <v>108.01</v>
      </c>
      <c r="Y19" s="109">
        <v>110.45</v>
      </c>
      <c r="Z19" s="109">
        <v>110.2</v>
      </c>
      <c r="AA19" s="109">
        <v>104.89</v>
      </c>
      <c r="AB19" s="110">
        <v>104.35</v>
      </c>
      <c r="AC19" s="110">
        <v>103.94</v>
      </c>
      <c r="AD19" s="110">
        <v>103.75</v>
      </c>
      <c r="AE19" s="109">
        <v>102.7</v>
      </c>
      <c r="AF19" s="110">
        <v>104.98</v>
      </c>
      <c r="AG19" s="110">
        <v>113.19</v>
      </c>
      <c r="AH19" s="110">
        <v>108.33</v>
      </c>
      <c r="AI19" s="110">
        <v>111.52</v>
      </c>
      <c r="AJ19" s="109">
        <v>109.3</v>
      </c>
      <c r="AK19" s="110" t="s">
        <v>50</v>
      </c>
    </row>
    <row r="20" spans="1:37" s="111" customFormat="1" x14ac:dyDescent="0.3">
      <c r="A20" s="160" t="s">
        <v>51</v>
      </c>
      <c r="B20" s="160"/>
      <c r="C20" s="160"/>
      <c r="D20" s="160"/>
      <c r="E20" s="160"/>
      <c r="F20" s="160"/>
      <c r="G20" s="160"/>
      <c r="H20" s="160"/>
      <c r="I20" s="160"/>
      <c r="J20" s="160"/>
      <c r="K20" s="160"/>
      <c r="L20" s="160"/>
      <c r="M20" s="160"/>
      <c r="N20" s="160"/>
      <c r="O20" s="160"/>
      <c r="P20" s="160"/>
      <c r="Q20" s="160"/>
      <c r="R20" s="160"/>
      <c r="S20" s="160"/>
      <c r="T20" s="160"/>
      <c r="U20" s="160"/>
      <c r="V20" s="160"/>
      <c r="W20" s="160"/>
      <c r="X20" s="160"/>
      <c r="Y20" s="160"/>
      <c r="Z20" s="160"/>
      <c r="AA20" s="160"/>
      <c r="AB20" s="160"/>
      <c r="AC20" s="160"/>
      <c r="AD20" s="160"/>
      <c r="AE20" s="160"/>
      <c r="AF20" s="160"/>
      <c r="AG20" s="160"/>
      <c r="AH20" s="160"/>
      <c r="AI20" s="160"/>
      <c r="AJ20" s="160"/>
      <c r="AK20" s="160"/>
    </row>
    <row r="22" spans="1:37" x14ac:dyDescent="0.3">
      <c r="A22" s="112" t="s">
        <v>38</v>
      </c>
    </row>
  </sheetData>
  <mergeCells count="5">
    <mergeCell ref="A1:AK1"/>
    <mergeCell ref="A2:C2"/>
    <mergeCell ref="A5:AK5"/>
    <mergeCell ref="A18:AK18"/>
    <mergeCell ref="A20:AK20"/>
  </mergeCells>
  <hyperlinks>
    <hyperlink ref="A2" location="Содержание!A1" display="К содержанию"/>
  </hyperlinks>
  <pageMargins left="0.21" right="0.19685039370078741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РНМЦ</vt:lpstr>
      <vt:lpstr> ИПЦ расчет</vt:lpstr>
      <vt:lpstr>ИПЦ</vt:lpstr>
    </vt:vector>
  </TitlesOfParts>
  <Company>АО "Почта России"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Смородина Ксения Викторовна</dc:creator>
  <cp:lastModifiedBy>Катан Лия Павловна</cp:lastModifiedBy>
  <cp:lastPrinted>2026-08-19T14:02:29Z</cp:lastPrinted>
  <dcterms:created xsi:type="dcterms:W3CDTF">2023-12-07T10:33:28Z</dcterms:created>
  <dcterms:modified xsi:type="dcterms:W3CDTF">2026-08-30T14:42:24Z</dcterms:modified>
</cp:coreProperties>
</file>