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5\7538 работы КР-1 вагонов 3 лота ЗП-М-4436 ФК с 13.02\ИЗМЕНЕНИЯ ЗД ПО БЮДЖЕТУ ИНВЕСТПРОЕКТА\"/>
    </mc:Choice>
  </mc:AlternateContent>
  <bookViews>
    <workbookView xWindow="0" yWindow="0" windowWidth="11400" windowHeight="5904"/>
  </bookViews>
  <sheets>
    <sheet name="ЛОТ-3" sheetId="5" r:id="rId1"/>
  </sheets>
  <calcPr calcId="162913"/>
</workbook>
</file>

<file path=xl/calcChain.xml><?xml version="1.0" encoding="utf-8"?>
<calcChain xmlns="http://schemas.openxmlformats.org/spreadsheetml/2006/main">
  <c r="M22" i="5" l="1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6" i="5"/>
</calcChain>
</file>

<file path=xl/sharedStrings.xml><?xml version="1.0" encoding="utf-8"?>
<sst xmlns="http://schemas.openxmlformats.org/spreadsheetml/2006/main" count="151" uniqueCount="121">
  <si>
    <t>Приложение №1 к Обоснованию НМЦ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</si>
  <si>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</si>
  <si>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</si>
  <si>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</si>
  <si>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</si>
  <si>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</si>
  <si>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</si>
  <si>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</si>
  <si>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</si>
  <si>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</si>
  <si>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</si>
  <si>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</si>
  <si>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</si>
  <si>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Источник №4</t>
  </si>
  <si>
    <t>1</t>
  </si>
  <si>
    <t>Проведение капитального ремонта вагонов со служебными помещениями, оборудованных УКВ и ЭЧТК</t>
  </si>
  <si>
    <t>Единица</t>
  </si>
  <si>
    <t>5</t>
  </si>
  <si>
    <t>5 943 063,06</t>
  </si>
  <si>
    <t>5 954 088,00</t>
  </si>
  <si>
    <t>5 758 400,00</t>
  </si>
  <si>
    <t>4 972 000,00</t>
  </si>
  <si>
    <t>2</t>
  </si>
  <si>
    <t>3</t>
  </si>
  <si>
    <t>Откачка, очистка и дезинфекция ЭЧТК</t>
  </si>
  <si>
    <t>7 155,16</t>
  </si>
  <si>
    <t>110 410,00</t>
  </si>
  <si>
    <t>98 820,00</t>
  </si>
  <si>
    <t>77 800,00</t>
  </si>
  <si>
    <t>4</t>
  </si>
  <si>
    <t>Замена циркуляционного насоса</t>
  </si>
  <si>
    <t>169 465,32</t>
  </si>
  <si>
    <t>101 382,00</t>
  </si>
  <si>
    <t>93 940,00</t>
  </si>
  <si>
    <t>83 300,00</t>
  </si>
  <si>
    <t>Установка нового комплекта АКБ 40KL-300P, 40FL-300Р (40ВНЖ – 300П-У2)</t>
  </si>
  <si>
    <t>Комплект</t>
  </si>
  <si>
    <t>761 280,00</t>
  </si>
  <si>
    <t>984 540,00</t>
  </si>
  <si>
    <t>994 300,00</t>
  </si>
  <si>
    <t>798 000,00</t>
  </si>
  <si>
    <t>6</t>
  </si>
  <si>
    <t>Капитальный ремонт колесной пары без редуктора, с заменой двух колес с толщиной обода не менее 70 мм</t>
  </si>
  <si>
    <t>504 762,80</t>
  </si>
  <si>
    <t>484 480,30</t>
  </si>
  <si>
    <t>469 700,00</t>
  </si>
  <si>
    <t>439 400,00</t>
  </si>
  <si>
    <t>7</t>
  </si>
  <si>
    <t>Замена колесной пары без редуктора с толщиной обода/ диаметром колеса более 55-59 мм</t>
  </si>
  <si>
    <t>436 352,87</t>
  </si>
  <si>
    <t>529 480,00</t>
  </si>
  <si>
    <t>549 000,00</t>
  </si>
  <si>
    <t>527 075,00</t>
  </si>
  <si>
    <t>8</t>
  </si>
  <si>
    <t>Замена оси колесной пары</t>
  </si>
  <si>
    <t>391 620,00</t>
  </si>
  <si>
    <t>219 600,00</t>
  </si>
  <si>
    <t>189 100,00</t>
  </si>
  <si>
    <t>140 700,00</t>
  </si>
  <si>
    <t>9</t>
  </si>
  <si>
    <t>Замена приточного вентилятора УМКВ</t>
  </si>
  <si>
    <t>256 533,98</t>
  </si>
  <si>
    <t>324 520,00</t>
  </si>
  <si>
    <t>273 280,00</t>
  </si>
  <si>
    <t>188 200,00</t>
  </si>
  <si>
    <t>10</t>
  </si>
  <si>
    <t>Замена преобразователя УМКВ</t>
  </si>
  <si>
    <t>487 024,00</t>
  </si>
  <si>
    <t>301 340,00</t>
  </si>
  <si>
    <t>268 400,00</t>
  </si>
  <si>
    <t>174 200,00</t>
  </si>
  <si>
    <t>11</t>
  </si>
  <si>
    <t>Замена компрессора УМКВ</t>
  </si>
  <si>
    <t>265 109,42</t>
  </si>
  <si>
    <t>387 960,00</t>
  </si>
  <si>
    <t>335 500,00</t>
  </si>
  <si>
    <t>439 200,00</t>
  </si>
  <si>
    <t>12</t>
  </si>
  <si>
    <t>Замена генератора эелектрического импульса (ГЭИ) ПТКЛ.425532.011 ПС системы автономного пожаротушения</t>
  </si>
  <si>
    <t>18 178,00</t>
  </si>
  <si>
    <t>102 480,00</t>
  </si>
  <si>
    <t>96 868,00</t>
  </si>
  <si>
    <t>85 400,00</t>
  </si>
  <si>
    <t>13</t>
  </si>
  <si>
    <t>Замена узла защиты УЗ-1 УЗ-2 ПТКЛ.421461.201 ПС системы автономного пожаротушения</t>
  </si>
  <si>
    <t>8 715,07</t>
  </si>
  <si>
    <t>42 700,00</t>
  </si>
  <si>
    <t>35 807,00</t>
  </si>
  <si>
    <t>12 200,00</t>
  </si>
  <si>
    <t>14</t>
  </si>
  <si>
    <t>Замена генератораогнетушащего аэрозоля ГОА-II-3, 0-060-024 "ТОР-3000" системы автономного пожаротушения</t>
  </si>
  <si>
    <t>53 375,00</t>
  </si>
  <si>
    <t>74 420,00</t>
  </si>
  <si>
    <t>66 307,00</t>
  </si>
  <si>
    <t>73 200,00</t>
  </si>
  <si>
    <t>Экипировка вагона углем</t>
  </si>
  <si>
    <t>Килограмм</t>
  </si>
  <si>
    <t>21,65</t>
  </si>
  <si>
    <t>28,55</t>
  </si>
  <si>
    <t>30,50</t>
  </si>
  <si>
    <t>25,00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</si>
  <si>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</si>
  <si>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</si>
  <si>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</si>
  <si>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03.02.2026</t>
  </si>
  <si>
    <t>22.06.2026</t>
  </si>
  <si>
    <t>Начальная (максимальная) цена, руб. с НДС*</t>
  </si>
  <si>
    <t>НМЦ единицы ТРУ, руб. с НДС:*</t>
  </si>
  <si>
    <t>ИТОГО НМЦ, руб. с НДС:*</t>
  </si>
  <si>
    <t xml:space="preserve">* в том числе НДС по применимой ставке в соответствии с законодательством Российской Федерации    </t>
  </si>
  <si>
    <t>25.09.2026</t>
  </si>
  <si>
    <t>31.12.2026</t>
  </si>
  <si>
    <t>Расчет начальной (максимальной) цены договора методом сопоставимых рыночных цен (анализа рынка)
Выполнение работ по капитальному ремонту вагонов в объеме КР-1 для нужд УФПС Калининградской области, УФПС Ростовской области, УФПС Свердловской области, УФПС Тюменской области</t>
  </si>
  <si>
    <t>137 309 454,40</t>
  </si>
  <si>
    <t>131 939 950,00</t>
  </si>
  <si>
    <t>115 295 225,00</t>
  </si>
  <si>
    <t>132 326 253,15</t>
  </si>
  <si>
    <t>АУО-07/56 от 12.01.2026</t>
  </si>
  <si>
    <t>АУО-07/30345 от 29.12.2025</t>
  </si>
  <si>
    <t>АУО-07/30436 от 30.12.2025</t>
  </si>
  <si>
    <t>АУО-07/176 от 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</si>
</sst>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&quot;%&quot;"/>
    <numFmt numFmtId="166" formatCode="#,##0.00000"/>
  </numFmts>
  <fonts count="11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1"/>
  </cellStyleXfs>
  <cellXfs count="32">
    <xf numFmtId="0" fontId="0" fillId="0" borderId="0" xfId="0"/>
    <xf numFmtId="0" fontId="10" fillId="0" borderId="1" xfId="1"/>
    <xf numFmtId="0" fontId="10" fillId="0" borderId="1" xfId="1" applyAlignment="1">
      <alignment horizontal="left"/>
    </xf>
    <xf numFmtId="0" fontId="8" fillId="0" borderId="4" xfId="1" applyFont="1" applyBorder="1" applyAlignment="1">
      <alignment horizontal="left"/>
    </xf>
    <xf numFmtId="0" fontId="8" fillId="0" borderId="1" xfId="1" applyFont="1" applyAlignment="1">
      <alignment horizontal="left"/>
    </xf>
    <xf numFmtId="0" fontId="8" fillId="2" borderId="4" xfId="1" applyFont="1" applyFill="1" applyBorder="1" applyAlignment="1">
      <alignment horizontal="center" vertical="center"/>
    </xf>
    <xf numFmtId="0" fontId="6" fillId="0" borderId="1" xfId="1" applyFont="1" applyAlignment="1">
      <alignment horizontal="left"/>
    </xf>
    <xf numFmtId="0" fontId="7" fillId="0" borderId="1" xfId="1" applyFont="1" applyAlignment="1">
      <alignment horizontal="left"/>
    </xf>
    <xf numFmtId="0" fontId="9" fillId="0" borderId="1" xfId="1" applyFont="1" applyAlignment="1">
      <alignment vertical="center"/>
    </xf>
    <xf numFmtId="0" fontId="10" fillId="0" borderId="1" xfId="1" applyBorder="1" applyAlignment="1">
      <alignment horizontal="left"/>
    </xf>
    <xf numFmtId="0" fontId="4" fillId="0" borderId="1" xfId="1" applyFont="1" applyAlignment="1">
      <alignment horizontal="left"/>
    </xf>
    <xf numFmtId="0" fontId="5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/>
    </xf>
    <xf numFmtId="0" fontId="1" fillId="0" borderId="4" xfId="1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wrapText="1"/>
    </xf>
    <xf numFmtId="0" fontId="8" fillId="2" borderId="4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30"/>
  <sheetViews>
    <sheetView tabSelected="1" workbookViewId="0">
      <selection activeCell="M22" sqref="M22"/>
    </sheetView>
  </sheetViews>
  <sheetFormatPr defaultColWidth="10.42578125" defaultRowHeight="11.55" customHeight="1" x14ac:dyDescent="0.2"/>
  <cols>
    <col min="1" max="1" width="7" style="2" customWidth="1"/>
    <col min="2" max="2" width="45.42578125" style="2" customWidth="1"/>
    <col min="3" max="3" width="12.7109375" style="2" customWidth="1"/>
    <col min="4" max="4" width="16.7109375" style="2" customWidth="1"/>
    <col min="5" max="5" width="14.42578125" style="2" customWidth="1"/>
    <col min="6" max="9" width="18.42578125" style="2" customWidth="1"/>
    <col min="10" max="10" width="17.28515625" style="2" customWidth="1"/>
    <col min="11" max="11" width="14.140625" style="2" customWidth="1"/>
    <col min="12" max="12" width="17.28515625" style="2" customWidth="1"/>
    <col min="13" max="14" width="17.42578125" style="2" customWidth="1"/>
    <col min="15" max="16384" width="10.42578125" style="1"/>
  </cols>
  <sheetData>
    <row r="1" spans="1:14" ht="15" customHeight="1" x14ac:dyDescent="0.2">
      <c r="M1" s="14" t="s">
        <v>0</v>
      </c>
    </row>
    <row r="2" spans="1:14" ht="31.95" customHeight="1" x14ac:dyDescent="0.2">
      <c r="A2" s="25" t="s">
        <v>112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" customHeight="1" x14ac:dyDescent="0.2"/>
    <row r="4" spans="1:14" ht="31.2" customHeight="1" x14ac:dyDescent="0.3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8" t="s">
        <v>6</v>
      </c>
      <c r="G4" s="28"/>
      <c r="H4" s="28"/>
      <c r="I4" s="28"/>
      <c r="J4" s="26" t="s">
        <v>7</v>
      </c>
      <c r="K4" s="26" t="s">
        <v>8</v>
      </c>
      <c r="L4" s="26" t="s">
        <v>9</v>
      </c>
      <c r="M4" s="26" t="s">
        <v>106</v>
      </c>
      <c r="N4" s="10"/>
    </row>
    <row r="5" spans="1:14" ht="31.2" customHeight="1" x14ac:dyDescent="0.2">
      <c r="A5" s="27"/>
      <c r="B5" s="27"/>
      <c r="C5" s="27"/>
      <c r="D5" s="27"/>
      <c r="E5" s="27"/>
      <c r="F5" s="13" t="s">
        <v>10</v>
      </c>
      <c r="G5" s="13" t="s">
        <v>11</v>
      </c>
      <c r="H5" s="13" t="s">
        <v>12</v>
      </c>
      <c r="I5" s="13" t="s">
        <v>13</v>
      </c>
      <c r="J5" s="27"/>
      <c r="K5" s="27"/>
      <c r="L5" s="27"/>
      <c r="M5" s="27"/>
    </row>
    <row r="6" spans="1:14" ht="37.950000000000003" customHeight="1" x14ac:dyDescent="0.3">
      <c r="A6" s="15" t="s">
        <v>14</v>
      </c>
      <c r="B6" s="12" t="s">
        <v>15</v>
      </c>
      <c r="C6" s="12" t="s">
        <v>16</v>
      </c>
      <c r="D6" s="16">
        <v>7</v>
      </c>
      <c r="E6" s="12" t="s">
        <v>29</v>
      </c>
      <c r="F6" s="12" t="s">
        <v>19</v>
      </c>
      <c r="G6" s="12" t="s">
        <v>20</v>
      </c>
      <c r="H6" s="12" t="s">
        <v>21</v>
      </c>
      <c r="I6" s="12" t="s">
        <v>18</v>
      </c>
      <c r="J6" s="17">
        <v>5656887.7699999996</v>
      </c>
      <c r="K6" s="18">
        <v>8.23</v>
      </c>
      <c r="L6" s="17">
        <v>4972000</v>
      </c>
      <c r="M6" s="17">
        <f>ROUND(L6*D6,2)</f>
        <v>34804000</v>
      </c>
      <c r="N6" s="10"/>
    </row>
    <row r="7" spans="1:14" ht="15" customHeight="1" x14ac:dyDescent="0.3">
      <c r="A7" s="15" t="s">
        <v>22</v>
      </c>
      <c r="B7" s="12" t="s">
        <v>24</v>
      </c>
      <c r="C7" s="12" t="s">
        <v>16</v>
      </c>
      <c r="D7" s="16">
        <v>7</v>
      </c>
      <c r="E7" s="12" t="s">
        <v>29</v>
      </c>
      <c r="F7" s="12" t="s">
        <v>26</v>
      </c>
      <c r="G7" s="12" t="s">
        <v>27</v>
      </c>
      <c r="H7" s="12" t="s">
        <v>28</v>
      </c>
      <c r="I7" s="12" t="s">
        <v>25</v>
      </c>
      <c r="J7" s="17">
        <v>73546.289999999994</v>
      </c>
      <c r="K7" s="18">
        <v>62.92</v>
      </c>
      <c r="L7" s="17">
        <v>77800</v>
      </c>
      <c r="M7" s="17">
        <f t="shared" ref="M7:M19" si="0">ROUND(L7*D7,2)</f>
        <v>544600</v>
      </c>
      <c r="N7" s="10"/>
    </row>
    <row r="8" spans="1:14" ht="15" customHeight="1" x14ac:dyDescent="0.3">
      <c r="A8" s="15" t="s">
        <v>23</v>
      </c>
      <c r="B8" s="12" t="s">
        <v>30</v>
      </c>
      <c r="C8" s="12" t="s">
        <v>16</v>
      </c>
      <c r="D8" s="16">
        <v>7</v>
      </c>
      <c r="E8" s="12" t="s">
        <v>29</v>
      </c>
      <c r="F8" s="12" t="s">
        <v>32</v>
      </c>
      <c r="G8" s="12" t="s">
        <v>33</v>
      </c>
      <c r="H8" s="12" t="s">
        <v>34</v>
      </c>
      <c r="I8" s="12" t="s">
        <v>31</v>
      </c>
      <c r="J8" s="17">
        <v>112021.83</v>
      </c>
      <c r="K8" s="18">
        <v>34.82</v>
      </c>
      <c r="L8" s="17">
        <v>83300</v>
      </c>
      <c r="M8" s="17">
        <f t="shared" si="0"/>
        <v>583100</v>
      </c>
      <c r="N8" s="10"/>
    </row>
    <row r="9" spans="1:14" ht="25.95" customHeight="1" x14ac:dyDescent="0.3">
      <c r="A9" s="15" t="s">
        <v>29</v>
      </c>
      <c r="B9" s="12" t="s">
        <v>35</v>
      </c>
      <c r="C9" s="12" t="s">
        <v>36</v>
      </c>
      <c r="D9" s="16">
        <v>3</v>
      </c>
      <c r="E9" s="12" t="s">
        <v>29</v>
      </c>
      <c r="F9" s="12" t="s">
        <v>38</v>
      </c>
      <c r="G9" s="12" t="s">
        <v>39</v>
      </c>
      <c r="H9" s="12" t="s">
        <v>40</v>
      </c>
      <c r="I9" s="12" t="s">
        <v>37</v>
      </c>
      <c r="J9" s="17">
        <v>884530</v>
      </c>
      <c r="K9" s="18">
        <v>13.8</v>
      </c>
      <c r="L9" s="17">
        <v>798000</v>
      </c>
      <c r="M9" s="17">
        <f t="shared" si="0"/>
        <v>2394000</v>
      </c>
      <c r="N9" s="10"/>
    </row>
    <row r="10" spans="1:14" ht="37.950000000000003" customHeight="1" x14ac:dyDescent="0.3">
      <c r="A10" s="15" t="s">
        <v>17</v>
      </c>
      <c r="B10" s="12" t="s">
        <v>42</v>
      </c>
      <c r="C10" s="12" t="s">
        <v>16</v>
      </c>
      <c r="D10" s="16">
        <v>16</v>
      </c>
      <c r="E10" s="12" t="s">
        <v>29</v>
      </c>
      <c r="F10" s="12" t="s">
        <v>44</v>
      </c>
      <c r="G10" s="12" t="s">
        <v>45</v>
      </c>
      <c r="H10" s="12" t="s">
        <v>46</v>
      </c>
      <c r="I10" s="12" t="s">
        <v>43</v>
      </c>
      <c r="J10" s="17">
        <v>474585.78</v>
      </c>
      <c r="K10" s="18">
        <v>5.8</v>
      </c>
      <c r="L10" s="17">
        <v>439400</v>
      </c>
      <c r="M10" s="17">
        <f t="shared" si="0"/>
        <v>7030400</v>
      </c>
      <c r="N10" s="10"/>
    </row>
    <row r="11" spans="1:14" ht="37.950000000000003" customHeight="1" x14ac:dyDescent="0.3">
      <c r="A11" s="15" t="s">
        <v>41</v>
      </c>
      <c r="B11" s="12" t="s">
        <v>48</v>
      </c>
      <c r="C11" s="12" t="s">
        <v>16</v>
      </c>
      <c r="D11" s="16">
        <v>1</v>
      </c>
      <c r="E11" s="12" t="s">
        <v>29</v>
      </c>
      <c r="F11" s="12" t="s">
        <v>50</v>
      </c>
      <c r="G11" s="12" t="s">
        <v>51</v>
      </c>
      <c r="H11" s="12" t="s">
        <v>52</v>
      </c>
      <c r="I11" s="12" t="s">
        <v>49</v>
      </c>
      <c r="J11" s="17">
        <v>510476.97</v>
      </c>
      <c r="K11" s="18">
        <v>9.8699999999999992</v>
      </c>
      <c r="L11" s="17">
        <v>527075</v>
      </c>
      <c r="M11" s="17">
        <f t="shared" si="0"/>
        <v>527075</v>
      </c>
      <c r="N11" s="10"/>
    </row>
    <row r="12" spans="1:14" ht="15" customHeight="1" x14ac:dyDescent="0.3">
      <c r="A12" s="15" t="s">
        <v>47</v>
      </c>
      <c r="B12" s="12" t="s">
        <v>54</v>
      </c>
      <c r="C12" s="12" t="s">
        <v>16</v>
      </c>
      <c r="D12" s="16">
        <v>1</v>
      </c>
      <c r="E12" s="12" t="s">
        <v>29</v>
      </c>
      <c r="F12" s="12" t="s">
        <v>56</v>
      </c>
      <c r="G12" s="12" t="s">
        <v>57</v>
      </c>
      <c r="H12" s="12" t="s">
        <v>58</v>
      </c>
      <c r="I12" s="12" t="s">
        <v>55</v>
      </c>
      <c r="J12" s="17">
        <v>235255</v>
      </c>
      <c r="K12" s="18">
        <v>46.41</v>
      </c>
      <c r="L12" s="17">
        <v>140700</v>
      </c>
      <c r="M12" s="17">
        <f t="shared" si="0"/>
        <v>140700</v>
      </c>
      <c r="N12" s="10"/>
    </row>
    <row r="13" spans="1:14" ht="15" customHeight="1" x14ac:dyDescent="0.3">
      <c r="A13" s="15" t="s">
        <v>53</v>
      </c>
      <c r="B13" s="12" t="s">
        <v>60</v>
      </c>
      <c r="C13" s="12" t="s">
        <v>16</v>
      </c>
      <c r="D13" s="16">
        <v>3</v>
      </c>
      <c r="E13" s="12" t="s">
        <v>29</v>
      </c>
      <c r="F13" s="12" t="s">
        <v>62</v>
      </c>
      <c r="G13" s="12" t="s">
        <v>63</v>
      </c>
      <c r="H13" s="12" t="s">
        <v>64</v>
      </c>
      <c r="I13" s="12" t="s">
        <v>61</v>
      </c>
      <c r="J13" s="17">
        <v>260633.5</v>
      </c>
      <c r="K13" s="18">
        <v>21.6</v>
      </c>
      <c r="L13" s="17">
        <v>188200</v>
      </c>
      <c r="M13" s="17">
        <f t="shared" si="0"/>
        <v>564600</v>
      </c>
      <c r="N13" s="10"/>
    </row>
    <row r="14" spans="1:14" ht="15" customHeight="1" x14ac:dyDescent="0.3">
      <c r="A14" s="15" t="s">
        <v>59</v>
      </c>
      <c r="B14" s="12" t="s">
        <v>66</v>
      </c>
      <c r="C14" s="12" t="s">
        <v>16</v>
      </c>
      <c r="D14" s="16">
        <v>3</v>
      </c>
      <c r="E14" s="12" t="s">
        <v>29</v>
      </c>
      <c r="F14" s="12" t="s">
        <v>68</v>
      </c>
      <c r="G14" s="12" t="s">
        <v>69</v>
      </c>
      <c r="H14" s="12" t="s">
        <v>70</v>
      </c>
      <c r="I14" s="12" t="s">
        <v>67</v>
      </c>
      <c r="J14" s="17">
        <v>307741</v>
      </c>
      <c r="K14" s="18">
        <v>42.6</v>
      </c>
      <c r="L14" s="17">
        <v>174200</v>
      </c>
      <c r="M14" s="17">
        <f t="shared" si="0"/>
        <v>522600</v>
      </c>
      <c r="N14" s="10"/>
    </row>
    <row r="15" spans="1:14" ht="15" customHeight="1" x14ac:dyDescent="0.3">
      <c r="A15" s="15" t="s">
        <v>65</v>
      </c>
      <c r="B15" s="12" t="s">
        <v>72</v>
      </c>
      <c r="C15" s="12" t="s">
        <v>16</v>
      </c>
      <c r="D15" s="16">
        <v>3</v>
      </c>
      <c r="E15" s="12" t="s">
        <v>29</v>
      </c>
      <c r="F15" s="12" t="s">
        <v>74</v>
      </c>
      <c r="G15" s="12" t="s">
        <v>75</v>
      </c>
      <c r="H15" s="12" t="s">
        <v>76</v>
      </c>
      <c r="I15" s="12" t="s">
        <v>73</v>
      </c>
      <c r="J15" s="17">
        <v>356942.36</v>
      </c>
      <c r="K15" s="18">
        <v>20.85</v>
      </c>
      <c r="L15" s="17">
        <v>439200</v>
      </c>
      <c r="M15" s="17">
        <f t="shared" si="0"/>
        <v>1317600</v>
      </c>
      <c r="N15" s="10"/>
    </row>
    <row r="16" spans="1:14" ht="37.950000000000003" customHeight="1" x14ac:dyDescent="0.3">
      <c r="A16" s="15" t="s">
        <v>71</v>
      </c>
      <c r="B16" s="12" t="s">
        <v>78</v>
      </c>
      <c r="C16" s="12" t="s">
        <v>16</v>
      </c>
      <c r="D16" s="16">
        <v>5</v>
      </c>
      <c r="E16" s="12" t="s">
        <v>29</v>
      </c>
      <c r="F16" s="12" t="s">
        <v>80</v>
      </c>
      <c r="G16" s="12" t="s">
        <v>81</v>
      </c>
      <c r="H16" s="12" t="s">
        <v>82</v>
      </c>
      <c r="I16" s="12" t="s">
        <v>79</v>
      </c>
      <c r="J16" s="17">
        <v>75731.5</v>
      </c>
      <c r="K16" s="18">
        <v>51.53</v>
      </c>
      <c r="L16" s="17">
        <v>85400</v>
      </c>
      <c r="M16" s="17">
        <f t="shared" si="0"/>
        <v>427000</v>
      </c>
      <c r="N16" s="10"/>
    </row>
    <row r="17" spans="1:14" ht="37.950000000000003" customHeight="1" x14ac:dyDescent="0.3">
      <c r="A17" s="15" t="s">
        <v>77</v>
      </c>
      <c r="B17" s="12" t="s">
        <v>84</v>
      </c>
      <c r="C17" s="12" t="s">
        <v>16</v>
      </c>
      <c r="D17" s="16">
        <v>5</v>
      </c>
      <c r="E17" s="12" t="s">
        <v>29</v>
      </c>
      <c r="F17" s="12" t="s">
        <v>86</v>
      </c>
      <c r="G17" s="12" t="s">
        <v>87</v>
      </c>
      <c r="H17" s="12" t="s">
        <v>88</v>
      </c>
      <c r="I17" s="12" t="s">
        <v>85</v>
      </c>
      <c r="J17" s="17">
        <v>24855.52</v>
      </c>
      <c r="K17" s="18">
        <v>68.08</v>
      </c>
      <c r="L17" s="17">
        <v>12200</v>
      </c>
      <c r="M17" s="17">
        <f t="shared" si="0"/>
        <v>61000</v>
      </c>
      <c r="N17" s="10"/>
    </row>
    <row r="18" spans="1:14" ht="37.950000000000003" customHeight="1" x14ac:dyDescent="0.3">
      <c r="A18" s="15" t="s">
        <v>83</v>
      </c>
      <c r="B18" s="12" t="s">
        <v>90</v>
      </c>
      <c r="C18" s="12" t="s">
        <v>16</v>
      </c>
      <c r="D18" s="16">
        <v>20</v>
      </c>
      <c r="E18" s="12" t="s">
        <v>29</v>
      </c>
      <c r="F18" s="12" t="s">
        <v>92</v>
      </c>
      <c r="G18" s="12" t="s">
        <v>93</v>
      </c>
      <c r="H18" s="12" t="s">
        <v>94</v>
      </c>
      <c r="I18" s="12" t="s">
        <v>91</v>
      </c>
      <c r="J18" s="17">
        <v>66825.5</v>
      </c>
      <c r="K18" s="18">
        <v>14.44</v>
      </c>
      <c r="L18" s="17">
        <v>73200</v>
      </c>
      <c r="M18" s="17">
        <f t="shared" si="0"/>
        <v>1464000</v>
      </c>
      <c r="N18" s="10"/>
    </row>
    <row r="19" spans="1:14" ht="15" customHeight="1" x14ac:dyDescent="0.3">
      <c r="A19" s="15" t="s">
        <v>89</v>
      </c>
      <c r="B19" s="12" t="s">
        <v>95</v>
      </c>
      <c r="C19" s="12" t="s">
        <v>96</v>
      </c>
      <c r="D19" s="19">
        <v>5000</v>
      </c>
      <c r="E19" s="12" t="s">
        <v>29</v>
      </c>
      <c r="F19" s="12" t="s">
        <v>98</v>
      </c>
      <c r="G19" s="12" t="s">
        <v>99</v>
      </c>
      <c r="H19" s="12" t="s">
        <v>100</v>
      </c>
      <c r="I19" s="12" t="s">
        <v>97</v>
      </c>
      <c r="J19" s="20">
        <v>26.43</v>
      </c>
      <c r="K19" s="18">
        <v>14.81</v>
      </c>
      <c r="L19" s="20">
        <v>25</v>
      </c>
      <c r="M19" s="17">
        <f t="shared" si="0"/>
        <v>125000</v>
      </c>
      <c r="N19" s="10"/>
    </row>
    <row r="20" spans="1:14" s="9" customFormat="1" ht="15" customHeight="1" x14ac:dyDescent="0.3">
      <c r="A20" s="11"/>
      <c r="B20" s="11"/>
      <c r="C20" s="11"/>
      <c r="D20" s="11"/>
      <c r="E20" s="11"/>
      <c r="F20" s="11" t="s">
        <v>113</v>
      </c>
      <c r="G20" s="11" t="s">
        <v>114</v>
      </c>
      <c r="H20" s="11" t="s">
        <v>115</v>
      </c>
      <c r="I20" s="11" t="s">
        <v>116</v>
      </c>
      <c r="J20" s="11"/>
      <c r="K20" s="21">
        <v>7.43</v>
      </c>
      <c r="L20" s="11"/>
      <c r="M20" s="11"/>
      <c r="N20" s="10"/>
    </row>
    <row r="21" spans="1:14" ht="13.2" customHeight="1" x14ac:dyDescent="0.2">
      <c r="A21" s="30" t="s">
        <v>107</v>
      </c>
      <c r="B21" s="30"/>
      <c r="C21" s="30"/>
      <c r="D21" s="30"/>
      <c r="E21" s="30"/>
      <c r="F21" s="11"/>
      <c r="G21" s="11"/>
      <c r="H21" s="11"/>
      <c r="I21" s="11"/>
      <c r="J21" s="11"/>
      <c r="K21" s="11"/>
      <c r="L21" s="22">
        <v>8010700</v>
      </c>
      <c r="M21" s="11"/>
    </row>
    <row r="22" spans="1:14" ht="13.2" customHeight="1" x14ac:dyDescent="0.2">
      <c r="A22" s="31" t="s">
        <v>108</v>
      </c>
      <c r="B22" s="31"/>
      <c r="C22" s="31"/>
      <c r="D22" s="31"/>
      <c r="E22" s="31"/>
      <c r="F22" s="11"/>
      <c r="G22" s="11"/>
      <c r="H22" s="11"/>
      <c r="I22" s="11"/>
      <c r="J22" s="11"/>
      <c r="K22" s="11"/>
      <c r="L22" s="11"/>
      <c r="M22" s="22">
        <f>SUM(M6:M21)</f>
        <v>50505675</v>
      </c>
    </row>
    <row r="23" spans="1:14" ht="10.95" customHeight="1" x14ac:dyDescent="0.2"/>
    <row r="24" spans="1:14" ht="10.95" customHeight="1" x14ac:dyDescent="0.2">
      <c r="A24" s="8" t="s">
        <v>109</v>
      </c>
    </row>
    <row r="25" spans="1:14" s="6" customFormat="1" ht="15" customHeight="1" x14ac:dyDescent="0.25">
      <c r="A25" s="7" t="s">
        <v>101</v>
      </c>
    </row>
    <row r="26" spans="1:14" s="4" customFormat="1" ht="37.950000000000003" customHeight="1" x14ac:dyDescent="0.25">
      <c r="A26" s="5" t="s">
        <v>1</v>
      </c>
      <c r="B26" s="24" t="s">
        <v>102</v>
      </c>
      <c r="C26" s="24"/>
      <c r="D26" s="24"/>
      <c r="E26" s="24"/>
      <c r="F26" s="29" t="s">
        <v>103</v>
      </c>
      <c r="G26" s="29"/>
      <c r="H26" s="29"/>
    </row>
    <row r="27" spans="1:14" ht="13.2" customHeight="1" x14ac:dyDescent="0.25">
      <c r="A27" s="3" t="s">
        <v>14</v>
      </c>
      <c r="B27" s="23" t="s">
        <v>117</v>
      </c>
      <c r="C27" s="23"/>
      <c r="D27" s="23"/>
      <c r="E27" s="23"/>
      <c r="F27" s="23" t="s">
        <v>111</v>
      </c>
      <c r="G27" s="23"/>
      <c r="H27" s="23"/>
    </row>
    <row r="28" spans="1:14" ht="13.2" customHeight="1" x14ac:dyDescent="0.25">
      <c r="A28" s="3" t="s">
        <v>22</v>
      </c>
      <c r="B28" s="23" t="s">
        <v>118</v>
      </c>
      <c r="C28" s="23"/>
      <c r="D28" s="23"/>
      <c r="E28" s="23"/>
      <c r="F28" s="23" t="s">
        <v>110</v>
      </c>
      <c r="G28" s="23"/>
      <c r="H28" s="23"/>
    </row>
    <row r="29" spans="1:14" ht="13.2" customHeight="1" x14ac:dyDescent="0.25">
      <c r="A29" s="3" t="s">
        <v>23</v>
      </c>
      <c r="B29" s="23" t="s">
        <v>119</v>
      </c>
      <c r="C29" s="23"/>
      <c r="D29" s="23"/>
      <c r="E29" s="23"/>
      <c r="F29" s="23" t="s">
        <v>105</v>
      </c>
      <c r="G29" s="23"/>
      <c r="H29" s="23"/>
    </row>
    <row r="30" spans="1:14" ht="13.2" customHeight="1" x14ac:dyDescent="0.25">
      <c r="A30" s="3" t="s">
        <v>29</v>
      </c>
      <c r="B30" s="23" t="s">
        <v>120</v>
      </c>
      <c r="C30" s="23"/>
      <c r="D30" s="23"/>
      <c r="E30" s="23"/>
      <c r="F30" s="23" t="s">
        <v>104</v>
      </c>
      <c r="G30" s="23"/>
      <c r="H30" s="23"/>
    </row>
  </sheetData>
  <mergeCells count="23">
    <mergeCell ref="A21:E21"/>
    <mergeCell ref="A22:E22"/>
    <mergeCell ref="B26:E26"/>
    <mergeCell ref="A2:N2"/>
    <mergeCell ref="A4:A5"/>
    <mergeCell ref="B4:B5"/>
    <mergeCell ref="C4:C5"/>
    <mergeCell ref="D4:D5"/>
    <mergeCell ref="E4:E5"/>
    <mergeCell ref="F4:I4"/>
    <mergeCell ref="J4:J5"/>
    <mergeCell ref="K4:K5"/>
    <mergeCell ref="L4:L5"/>
    <mergeCell ref="M4:M5"/>
    <mergeCell ref="B30:E30"/>
    <mergeCell ref="F30:H30"/>
    <mergeCell ref="F26:H26"/>
    <mergeCell ref="B28:E28"/>
    <mergeCell ref="F28:H28"/>
    <mergeCell ref="B29:E29"/>
    <mergeCell ref="F29:H29"/>
    <mergeCell ref="B27:E27"/>
    <mergeCell ref="F27:H2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2026-01-19T06:51:08Z</dcterms:created>
  <dcterms:modified xsi:type="dcterms:W3CDTF">2026-08-25T11:03:31Z</dcterms:modified>
</cp:coreProperties>
</file>