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.Закупки\04. ПС\2026\196. ТО ПАК СТВ (2027-2028)\"/>
    </mc:Choice>
  </mc:AlternateContent>
  <xr:revisionPtr revIDLastSave="0" documentId="13_ncr:1_{B69D738D-6C54-4C7F-B248-0A8786E7D9C4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Форма" sheetId="1" r:id="rId1"/>
  </sheets>
  <definedNames>
    <definedName name="_xlnm.Print_Area" localSheetId="0">Форма!$A$1:$N$53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7" i="1" l="1"/>
  <c r="I47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23" i="1"/>
  <c r="I23" i="1"/>
  <c r="L36" i="1" l="1"/>
  <c r="I36" i="1"/>
  <c r="L24" i="1" l="1"/>
  <c r="L25" i="1"/>
  <c r="L26" i="1"/>
  <c r="L27" i="1"/>
  <c r="L28" i="1"/>
  <c r="L29" i="1"/>
  <c r="L30" i="1"/>
  <c r="L31" i="1"/>
  <c r="L32" i="1"/>
  <c r="L33" i="1"/>
  <c r="L34" i="1"/>
  <c r="L35" i="1"/>
  <c r="L37" i="1"/>
  <c r="L38" i="1"/>
  <c r="L39" i="1"/>
  <c r="L40" i="1"/>
  <c r="L41" i="1"/>
  <c r="L42" i="1"/>
  <c r="L43" i="1"/>
  <c r="L44" i="1"/>
  <c r="L45" i="1"/>
  <c r="L46" i="1"/>
  <c r="L23" i="1"/>
  <c r="I24" i="1"/>
  <c r="I25" i="1"/>
  <c r="I26" i="1"/>
  <c r="I27" i="1"/>
  <c r="I28" i="1"/>
  <c r="I29" i="1"/>
  <c r="I30" i="1"/>
  <c r="I31" i="1"/>
  <c r="I32" i="1"/>
  <c r="I33" i="1"/>
  <c r="I34" i="1"/>
  <c r="I35" i="1"/>
  <c r="I37" i="1"/>
  <c r="I38" i="1"/>
  <c r="I39" i="1"/>
  <c r="I40" i="1"/>
  <c r="I41" i="1"/>
  <c r="I42" i="1"/>
  <c r="I43" i="1"/>
  <c r="I44" i="1"/>
  <c r="I45" i="1"/>
  <c r="I46" i="1"/>
  <c r="L47" i="1" l="1"/>
</calcChain>
</file>

<file path=xl/sharedStrings.xml><?xml version="1.0" encoding="utf-8"?>
<sst xmlns="http://schemas.openxmlformats.org/spreadsheetml/2006/main" count="143" uniqueCount="95">
  <si>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</si>
  <si>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</si>
  <si>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</si>
  <si>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</si>
  <si>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№</t>
  </si>
  <si>
    <t>ИТОГО</t>
  </si>
  <si>
    <t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(подпись)
Печать (при наличии)</t>
  </si>
  <si>
    <t>Условия оплаты</t>
  </si>
  <si>
    <t>Наименование Участника (краткое наименование)</t>
  </si>
  <si>
    <t>Контактная информация (телефон, e-mail)</t>
  </si>
  <si>
    <t>Условия заказчика</t>
  </si>
  <si>
    <t>Приложение 2 к запросу о предоставлении ценовой информации</t>
  </si>
  <si>
    <t>Адрес, ИНН, КПП, ОГРН</t>
  </si>
  <si>
    <t>Условия исполнения договора</t>
  </si>
  <si>
    <t>Размер обеспечения исполнения договора</t>
  </si>
  <si>
    <t>Срок выполнения работ/оказания услуг</t>
  </si>
  <si>
    <t>Срок предоставления гарантии качества на результат работ/услуг</t>
  </si>
  <si>
    <t>Уважаемый Сергей Вячеславович!</t>
  </si>
  <si>
    <t>Генеральному директору
ООО "Почтовые финансы"
Бабину С.В.</t>
  </si>
  <si>
    <t>Код услуги</t>
  </si>
  <si>
    <t xml:space="preserve">Наименование </t>
  </si>
  <si>
    <t>Ед. изм.</t>
  </si>
  <si>
    <t>Ориентировочное количество объектов обслуживания за отчетный период</t>
  </si>
  <si>
    <t>ПС-3.1</t>
  </si>
  <si>
    <t>Автоматизированные рабочие места (АРМ)</t>
  </si>
  <si>
    <t>Шт.</t>
  </si>
  <si>
    <t>ПС-3.2</t>
  </si>
  <si>
    <t>Мониторы</t>
  </si>
  <si>
    <t>ПС-3.3</t>
  </si>
  <si>
    <t>ПС-3.4</t>
  </si>
  <si>
    <t>Сканеры документов</t>
  </si>
  <si>
    <t>ПС-3.5</t>
  </si>
  <si>
    <t>Факсимильные аппараты</t>
  </si>
  <si>
    <t>ПС-3.6</t>
  </si>
  <si>
    <t>Проекторы</t>
  </si>
  <si>
    <t>ПС-3.7</t>
  </si>
  <si>
    <t xml:space="preserve">Источники бесперебойного питания до 3 кВА </t>
  </si>
  <si>
    <t>ПС-3.8</t>
  </si>
  <si>
    <t>Источники бесперебойного питания от 3 кВА  до 10 кВА</t>
  </si>
  <si>
    <t>ПС-3.9</t>
  </si>
  <si>
    <t xml:space="preserve">Контрольно-кассовая техника (ККТ) </t>
  </si>
  <si>
    <t>ПС-3.10</t>
  </si>
  <si>
    <t>Считыватели штрихового кода</t>
  </si>
  <si>
    <t>ПС-3.11</t>
  </si>
  <si>
    <t>Терминалы сбора данных</t>
  </si>
  <si>
    <t>ПС-3.12</t>
  </si>
  <si>
    <t>Рекламно-информационные системы (РИС)</t>
  </si>
  <si>
    <t>ПС-3.14</t>
  </si>
  <si>
    <t>Системы управления очередью (СУО)</t>
  </si>
  <si>
    <t>ПС-3.15</t>
  </si>
  <si>
    <t>Региональное техническое обслуживание АПС</t>
  </si>
  <si>
    <t>ПС-3.16</t>
  </si>
  <si>
    <t>Мобильные устройства (планшеты, смартфоны)</t>
  </si>
  <si>
    <t>ПС-3.17</t>
  </si>
  <si>
    <t>Сетевое оборудование (ЛВС)</t>
  </si>
  <si>
    <t>ПС-3.18</t>
  </si>
  <si>
    <t>Веб-камеры WFM</t>
  </si>
  <si>
    <t>ПС-3.19</t>
  </si>
  <si>
    <t>Серверное оборудование</t>
  </si>
  <si>
    <t>ПС-3.20</t>
  </si>
  <si>
    <t>Структурированная кабельная сеть (СКС)</t>
  </si>
  <si>
    <t>ПС-3.22.1</t>
  </si>
  <si>
    <t>ПС-3.22.2</t>
  </si>
  <si>
    <r>
      <t xml:space="preserve">Печатающие устройства (принтеры, мфу, </t>
    </r>
    <r>
      <rPr>
        <sz val="10"/>
        <color theme="1"/>
        <rFont val="Times New Roman"/>
        <family val="1"/>
        <charset val="204"/>
      </rPr>
      <t>копиры)</t>
    </r>
  </si>
  <si>
    <t>ПС-5.4</t>
  </si>
  <si>
    <t>Проектная деятельность</t>
  </si>
  <si>
    <t>чел.ч</t>
  </si>
  <si>
    <t>2027 год</t>
  </si>
  <si>
    <t>2028 год</t>
  </si>
  <si>
    <t>Количество отчетных периодов</t>
  </si>
  <si>
    <t xml:space="preserve">Отчетный период </t>
  </si>
  <si>
    <t>квартал</t>
  </si>
  <si>
    <t>Общая цена за год, руб.</t>
  </si>
  <si>
    <t>В соответствии с техническим заданием</t>
  </si>
  <si>
    <t>Применяемая ставка НДС, %**</t>
  </si>
  <si>
    <t>** Если НДС не облагается указать ссылку на норму НК РФ</t>
  </si>
  <si>
    <t>Цена за ед. услуги, руб.*</t>
  </si>
  <si>
    <t>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</t>
  </si>
  <si>
    <t>Данные Исполнителя</t>
  </si>
  <si>
    <t>Размер обеспечения заявок</t>
  </si>
  <si>
    <t>0,5% от начальной (максимальной) цены договора</t>
  </si>
  <si>
    <t>5% от начальной (максимальной) цены договора</t>
  </si>
  <si>
    <t>Замена/установка фискальных накопителей (ФН) (срок действия фискального ключа 15 месяцев)</t>
  </si>
  <si>
    <t>Замена/установка фискальных накопителей (ФН) (срок действия фискального ключа 36 месяцев) только для услуг</t>
  </si>
  <si>
    <t>Тип обслуживания</t>
  </si>
  <si>
    <t>Абонентский</t>
  </si>
  <si>
    <t>ПС-3.13.1.</t>
  </si>
  <si>
    <t>ПС-3.13.2.</t>
  </si>
  <si>
    <t>Весовое оборудование (стандартная поддержка)</t>
  </si>
  <si>
    <t>Весовое оборудование (расширенная поддержка)</t>
  </si>
  <si>
    <r>
      <t xml:space="preserve">В ответ на Ваш запрос направляем Вам коммерческое предложение на </t>
    </r>
    <r>
      <rPr>
        <b/>
        <i/>
        <sz val="12"/>
        <color rgb="FFFF0000"/>
        <rFont val="Times New Roman"/>
        <family val="1"/>
        <charset val="204"/>
      </rPr>
      <t xml:space="preserve">оказание услуг по техническому обслуживанию программно-аппаратных комплексов, включая контрольно-кассовую технику и весовое оборудование, для регионального центра Ставрополь </t>
    </r>
    <r>
      <rPr>
        <sz val="12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</si>
  <si>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t>Дата начала оказания услуг: с 01.01.2027
Дата окончания оказания услуг: 31.12.2028 (включительно).</t>
  </si>
  <si>
    <t>до 31.12.2026</t>
  </si>
  <si>
    <t>Оплата производится в течение 7 (семи) рабочих дней с даты получения Заказчиком счета на оплату Услуг и подписания Акта сдачи-приема оказанных Услуг.</t>
  </si>
  <si>
    <t>Итого
 за 2027 - 2028 гг., руб.*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</si>
</sst>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9" fillId="0" borderId="17" xfId="0" applyFont="1" applyBorder="1"/>
    <xf numFmtId="0" fontId="9" fillId="0" borderId="18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6" fillId="0" borderId="0" xfId="0" applyFont="1"/>
    <xf numFmtId="0" fontId="15" fillId="0" borderId="2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/>
    <xf numFmtId="0" fontId="7" fillId="0" borderId="0" xfId="0" applyFont="1" applyBorder="1" applyAlignment="1">
      <alignment horizontal="left" wrapText="1"/>
    </xf>
    <xf numFmtId="1" fontId="7" fillId="0" borderId="0" xfId="0" applyNumberFormat="1" applyFont="1" applyBorder="1" applyAlignment="1">
      <alignment horizontal="center" vertical="center"/>
    </xf>
    <xf numFmtId="43" fontId="7" fillId="0" borderId="0" xfId="4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5" applyFont="1" applyBorder="1" applyAlignment="1">
      <alignment vertical="center" wrapText="1"/>
    </xf>
    <xf numFmtId="0" fontId="16" fillId="0" borderId="2" xfId="5" applyFont="1" applyBorder="1" applyAlignment="1">
      <alignment horizontal="center" vertical="center"/>
    </xf>
    <xf numFmtId="43" fontId="14" fillId="2" borderId="2" xfId="4" applyFont="1" applyFill="1" applyBorder="1" applyAlignment="1" applyProtection="1">
      <alignment horizontal="center" vertical="center"/>
      <protection locked="0"/>
    </xf>
    <xf numFmtId="43" fontId="15" fillId="0" borderId="12" xfId="4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164" fontId="16" fillId="0" borderId="11" xfId="4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164" fontId="16" fillId="0" borderId="1" xfId="4" applyNumberFormat="1" applyFont="1" applyFill="1" applyBorder="1" applyAlignment="1">
      <alignment horizontal="center" vertical="center" wrapText="1"/>
    </xf>
    <xf numFmtId="43" fontId="14" fillId="0" borderId="3" xfId="4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43" fontId="15" fillId="0" borderId="10" xfId="4" applyFont="1" applyBorder="1" applyAlignment="1">
      <alignment horizontal="center" vertical="center"/>
    </xf>
    <xf numFmtId="43" fontId="15" fillId="0" borderId="4" xfId="4" applyFont="1" applyBorder="1" applyAlignment="1">
      <alignment horizontal="center" vertical="center"/>
    </xf>
    <xf numFmtId="43" fontId="15" fillId="0" borderId="7" xfId="4" applyFont="1" applyBorder="1" applyAlignment="1">
      <alignment horizontal="center" vertical="center"/>
    </xf>
    <xf numFmtId="43" fontId="15" fillId="0" borderId="25" xfId="4" applyFont="1" applyBorder="1" applyAlignment="1">
      <alignment horizontal="center" vertical="center"/>
    </xf>
    <xf numFmtId="0" fontId="18" fillId="0" borderId="2" xfId="0" applyFont="1" applyBorder="1" applyAlignment="1">
      <alignment wrapText="1"/>
    </xf>
    <xf numFmtId="43" fontId="14" fillId="0" borderId="9" xfId="4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left" wrapText="1"/>
    </xf>
    <xf numFmtId="165" fontId="16" fillId="0" borderId="8" xfId="0" applyNumberFormat="1" applyFont="1" applyBorder="1" applyAlignment="1">
      <alignment horizontal="center" vertical="center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3" fontId="16" fillId="0" borderId="2" xfId="5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justify" wrapText="1"/>
    </xf>
    <xf numFmtId="0" fontId="13" fillId="0" borderId="0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7" fillId="0" borderId="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>
      <alignment wrapText="1"/>
    </xf>
  </cellXfs>
  <cellStyles count="6">
    <cellStyle name="Normal 3" xfId="3" xr:uid="{00000000-0005-0000-0000-000000000000}"/>
    <cellStyle name="Normal_Bom" xfId="2" xr:uid="{00000000-0005-0000-0000-000001000000}"/>
    <cellStyle name="Обычный" xfId="0" builtinId="0"/>
    <cellStyle name="Обычный 3 2" xfId="5" xr:uid="{00000000-0005-0000-0000-000003000000}"/>
    <cellStyle name="Финансовый" xfId="4" builtinId="3"/>
    <cellStyle name="Финансовый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view="pageBreakPreview" topLeftCell="A4" zoomScale="80" zoomScaleNormal="100" zoomScaleSheetLayoutView="80" workbookViewId="0">
      <selection activeCell="L16" sqref="L16"/>
    </sheetView>
  </sheetViews>
  <sheetFormatPr defaultColWidth="8.7109375" defaultRowHeight="15" x14ac:dyDescent="0.25"/>
  <cols>
    <col min="1" max="1" width="4.85546875" style="1" customWidth="1"/>
    <col min="2" max="2" width="11.5703125" style="1" customWidth="1"/>
    <col min="3" max="3" width="36.140625" style="1" customWidth="1"/>
    <col min="4" max="4" width="36.42578125" style="1" customWidth="1"/>
    <col min="5" max="5" width="8.42578125" style="1" customWidth="1"/>
    <col min="6" max="6" width="14" style="1" customWidth="1"/>
    <col min="7" max="7" width="14.85546875" style="1" customWidth="1"/>
    <col min="8" max="8" width="14.85546875" style="13" customWidth="1"/>
    <col min="9" max="9" width="12.7109375" style="1" customWidth="1"/>
    <col min="10" max="11" width="13.28515625" style="13" customWidth="1"/>
    <col min="12" max="12" width="12.5703125" style="1" customWidth="1"/>
    <col min="13" max="13" width="14.85546875" style="1" customWidth="1"/>
    <col min="14" max="14" width="13.28515625" style="1" customWidth="1"/>
    <col min="15" max="16384" width="8.7109375" style="1"/>
  </cols>
  <sheetData>
    <row r="1" spans="1:13" ht="15" customHeight="1" x14ac:dyDescent="0.25">
      <c r="A1" s="14" t="s">
        <v>11</v>
      </c>
      <c r="B1" s="3"/>
    </row>
    <row r="3" spans="1:13" ht="49.5" customHeight="1" x14ac:dyDescent="0.25">
      <c r="A3" s="66"/>
      <c r="B3" s="66"/>
      <c r="C3" s="66" t="s">
        <v>0</v>
      </c>
      <c r="D3" s="66"/>
      <c r="E3" s="67" t="s">
        <v>18</v>
      </c>
      <c r="F3" s="67"/>
      <c r="G3" s="5"/>
      <c r="H3" s="5"/>
      <c r="I3" s="5"/>
      <c r="J3" s="5"/>
      <c r="K3" s="5"/>
      <c r="L3" s="5"/>
      <c r="M3" s="5"/>
    </row>
    <row r="4" spans="1:13" s="13" customFormat="1" ht="36" customHeight="1" x14ac:dyDescent="0.25">
      <c r="A4" s="66"/>
      <c r="B4" s="66"/>
      <c r="C4" s="66" t="s">
        <v>17</v>
      </c>
      <c r="D4" s="66"/>
      <c r="E4" s="11"/>
      <c r="F4" s="11"/>
      <c r="G4" s="5"/>
      <c r="H4" s="5"/>
      <c r="I4" s="5"/>
      <c r="J4" s="5"/>
      <c r="K4" s="5"/>
      <c r="L4" s="5"/>
      <c r="M4" s="5"/>
    </row>
    <row r="5" spans="1:13" s="13" customFormat="1" ht="19.5" customHeight="1" x14ac:dyDescent="0.25">
      <c r="A5" s="15"/>
      <c r="B5" s="15"/>
      <c r="C5" s="5"/>
      <c r="D5" s="6"/>
      <c r="E5" s="11"/>
      <c r="F5" s="11"/>
      <c r="G5" s="5"/>
      <c r="H5" s="5"/>
      <c r="I5" s="5"/>
      <c r="J5" s="5"/>
      <c r="K5" s="5"/>
      <c r="L5" s="5"/>
      <c r="M5" s="5"/>
    </row>
    <row r="6" spans="1:13" ht="28.5" customHeight="1" x14ac:dyDescent="0.25">
      <c r="A6" s="70" t="s">
        <v>90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5"/>
    </row>
    <row r="7" spans="1:13" ht="15.75" x14ac:dyDescent="0.25">
      <c r="A7" s="73"/>
      <c r="B7" s="73"/>
      <c r="C7" s="73"/>
      <c r="D7" s="73"/>
      <c r="E7" s="5"/>
      <c r="F7" s="5"/>
      <c r="G7" s="5"/>
      <c r="H7" s="5"/>
      <c r="I7" s="5"/>
      <c r="J7" s="5"/>
      <c r="K7" s="5"/>
      <c r="L7" s="5"/>
      <c r="M7" s="5"/>
    </row>
    <row r="8" spans="1:13" ht="27" customHeight="1" x14ac:dyDescent="0.25">
      <c r="A8" s="27"/>
      <c r="B8" s="27"/>
      <c r="C8" s="29" t="s">
        <v>2</v>
      </c>
      <c r="D8" s="29" t="s">
        <v>78</v>
      </c>
      <c r="E8" s="7"/>
      <c r="F8" s="7"/>
      <c r="G8" s="7"/>
      <c r="H8" s="7"/>
      <c r="I8" s="5"/>
      <c r="J8" s="5"/>
      <c r="K8" s="5"/>
      <c r="L8" s="5"/>
      <c r="M8" s="5"/>
    </row>
    <row r="9" spans="1:13" ht="31.5" x14ac:dyDescent="0.25">
      <c r="A9" s="28"/>
      <c r="B9" s="28"/>
      <c r="C9" s="30" t="s">
        <v>8</v>
      </c>
      <c r="D9" s="55"/>
      <c r="E9" s="7"/>
      <c r="F9" s="7"/>
      <c r="G9" s="7"/>
      <c r="H9" s="7"/>
      <c r="I9" s="5"/>
      <c r="J9" s="5"/>
      <c r="K9" s="5"/>
      <c r="L9" s="5"/>
      <c r="M9" s="5"/>
    </row>
    <row r="10" spans="1:13" s="13" customFormat="1" ht="15.75" x14ac:dyDescent="0.25">
      <c r="A10" s="28"/>
      <c r="B10" s="28"/>
      <c r="C10" s="31" t="s">
        <v>12</v>
      </c>
      <c r="D10" s="55"/>
      <c r="E10" s="7"/>
      <c r="F10" s="7"/>
      <c r="G10" s="7"/>
      <c r="H10" s="7"/>
      <c r="I10" s="5"/>
      <c r="J10" s="5"/>
      <c r="K10" s="5"/>
      <c r="L10" s="5"/>
      <c r="M10" s="5"/>
    </row>
    <row r="11" spans="1:13" ht="31.5" x14ac:dyDescent="0.25">
      <c r="A11" s="28"/>
      <c r="B11" s="28"/>
      <c r="C11" s="16" t="s">
        <v>9</v>
      </c>
      <c r="D11" s="55"/>
      <c r="E11" s="7"/>
      <c r="F11" s="7"/>
      <c r="G11" s="7"/>
      <c r="H11" s="7"/>
      <c r="I11" s="5"/>
      <c r="J11" s="5"/>
      <c r="K11" s="5"/>
      <c r="L11" s="5"/>
      <c r="M11" s="5"/>
    </row>
    <row r="12" spans="1:13" ht="15.75" x14ac:dyDescent="0.25">
      <c r="A12" s="27"/>
      <c r="B12" s="17"/>
      <c r="C12" s="33" t="s">
        <v>13</v>
      </c>
      <c r="D12" s="29" t="s">
        <v>10</v>
      </c>
      <c r="E12"/>
      <c r="F12"/>
      <c r="G12" s="9"/>
      <c r="H12" s="9"/>
      <c r="I12" s="5"/>
      <c r="J12" s="5"/>
      <c r="K12" s="5"/>
      <c r="L12" s="5"/>
      <c r="M12" s="5"/>
    </row>
    <row r="13" spans="1:13" ht="78" customHeight="1" x14ac:dyDescent="0.25">
      <c r="A13" s="32"/>
      <c r="B13" s="32"/>
      <c r="C13" s="30" t="s">
        <v>7</v>
      </c>
      <c r="D13" s="89" t="s">
        <v>93</v>
      </c>
      <c r="E13"/>
      <c r="F13"/>
      <c r="G13" s="5"/>
      <c r="H13" s="5"/>
      <c r="I13" s="5"/>
      <c r="J13" s="5"/>
      <c r="K13" s="5"/>
      <c r="L13" s="5"/>
      <c r="M13" s="5"/>
    </row>
    <row r="14" spans="1:13" ht="62.25" customHeight="1" x14ac:dyDescent="0.25">
      <c r="A14" s="32"/>
      <c r="B14" s="32"/>
      <c r="C14" s="30" t="s">
        <v>15</v>
      </c>
      <c r="D14" s="51" t="s">
        <v>91</v>
      </c>
      <c r="E14"/>
      <c r="F14"/>
      <c r="G14" s="5"/>
      <c r="H14" s="5"/>
      <c r="I14" s="5"/>
      <c r="J14" s="5"/>
      <c r="K14" s="5"/>
      <c r="L14" s="5"/>
      <c r="M14" s="5"/>
    </row>
    <row r="15" spans="1:13" s="13" customFormat="1" ht="36" customHeight="1" x14ac:dyDescent="0.25">
      <c r="A15" s="32"/>
      <c r="B15" s="32"/>
      <c r="C15" s="30" t="s">
        <v>79</v>
      </c>
      <c r="D15" s="51" t="s">
        <v>80</v>
      </c>
      <c r="E15" s="12"/>
      <c r="F15" s="12"/>
      <c r="G15" s="5"/>
      <c r="H15" s="5"/>
      <c r="I15" s="5"/>
      <c r="J15" s="5"/>
      <c r="K15" s="5"/>
      <c r="L15" s="5"/>
      <c r="M15" s="5"/>
    </row>
    <row r="16" spans="1:13" s="13" customFormat="1" ht="39.75" customHeight="1" x14ac:dyDescent="0.25">
      <c r="A16" s="32"/>
      <c r="B16" s="32"/>
      <c r="C16" s="30" t="s">
        <v>14</v>
      </c>
      <c r="D16" s="51" t="s">
        <v>81</v>
      </c>
      <c r="E16" s="12"/>
      <c r="F16" s="12"/>
      <c r="G16" s="5"/>
      <c r="H16" s="5"/>
      <c r="I16" s="5"/>
      <c r="J16" s="5"/>
      <c r="K16" s="5"/>
      <c r="L16" s="5"/>
      <c r="M16" s="5"/>
    </row>
    <row r="17" spans="1:15" ht="30.75" customHeight="1" x14ac:dyDescent="0.25">
      <c r="A17" s="32"/>
      <c r="B17" s="32"/>
      <c r="C17" s="30" t="s">
        <v>16</v>
      </c>
      <c r="D17" s="51" t="s">
        <v>73</v>
      </c>
      <c r="E17"/>
      <c r="F17"/>
      <c r="G17" s="5"/>
      <c r="H17" s="5"/>
      <c r="I17" s="5"/>
      <c r="J17" s="5"/>
      <c r="K17" s="5"/>
      <c r="L17" s="5"/>
      <c r="M17" s="5"/>
    </row>
    <row r="18" spans="1:15" s="13" customFormat="1" ht="30.75" customHeight="1" x14ac:dyDescent="0.25">
      <c r="A18" s="32"/>
      <c r="B18" s="32"/>
      <c r="C18" s="30" t="s">
        <v>70</v>
      </c>
      <c r="D18" s="10" t="s">
        <v>71</v>
      </c>
      <c r="E18" s="12"/>
      <c r="F18" s="12"/>
      <c r="G18" s="5"/>
      <c r="H18" s="5"/>
      <c r="I18" s="5"/>
      <c r="J18" s="5"/>
      <c r="K18" s="5"/>
      <c r="L18" s="5"/>
      <c r="M18" s="5"/>
    </row>
    <row r="19" spans="1:15" ht="28.5" customHeight="1" x14ac:dyDescent="0.25">
      <c r="A19" s="32"/>
      <c r="B19" s="32"/>
      <c r="C19" s="30" t="s">
        <v>3</v>
      </c>
      <c r="D19" s="10" t="s">
        <v>92</v>
      </c>
      <c r="E19"/>
      <c r="F19"/>
      <c r="G19" s="8"/>
      <c r="H19" s="8"/>
      <c r="I19" s="5"/>
      <c r="J19" s="5"/>
      <c r="K19" s="5"/>
      <c r="L19" s="5"/>
      <c r="M19" s="5"/>
    </row>
    <row r="20" spans="1:15" ht="16.5" thickBot="1" x14ac:dyDescent="0.3">
      <c r="A20" s="71" t="s">
        <v>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5"/>
    </row>
    <row r="21" spans="1:15" s="13" customFormat="1" ht="15" customHeight="1" x14ac:dyDescent="0.25">
      <c r="A21" s="82" t="s">
        <v>4</v>
      </c>
      <c r="B21" s="68" t="s">
        <v>19</v>
      </c>
      <c r="C21" s="68" t="s">
        <v>20</v>
      </c>
      <c r="D21" s="68" t="s">
        <v>84</v>
      </c>
      <c r="E21" s="85" t="s">
        <v>21</v>
      </c>
      <c r="F21" s="87" t="s">
        <v>22</v>
      </c>
      <c r="G21" s="83" t="s">
        <v>67</v>
      </c>
      <c r="H21" s="78"/>
      <c r="I21" s="84"/>
      <c r="J21" s="77" t="s">
        <v>68</v>
      </c>
      <c r="K21" s="78"/>
      <c r="L21" s="79"/>
      <c r="M21" s="62" t="s">
        <v>94</v>
      </c>
      <c r="N21" s="80" t="s">
        <v>74</v>
      </c>
      <c r="O21" s="61"/>
    </row>
    <row r="22" spans="1:15" s="21" customFormat="1" ht="81" customHeight="1" x14ac:dyDescent="0.2">
      <c r="A22" s="82"/>
      <c r="B22" s="68"/>
      <c r="C22" s="68"/>
      <c r="D22" s="68"/>
      <c r="E22" s="86"/>
      <c r="F22" s="88"/>
      <c r="G22" s="42" t="s">
        <v>69</v>
      </c>
      <c r="H22" s="22" t="s">
        <v>76</v>
      </c>
      <c r="I22" s="43" t="s">
        <v>72</v>
      </c>
      <c r="J22" s="40" t="s">
        <v>69</v>
      </c>
      <c r="K22" s="22" t="s">
        <v>76</v>
      </c>
      <c r="L22" s="46" t="s">
        <v>72</v>
      </c>
      <c r="M22" s="63"/>
      <c r="N22" s="81"/>
      <c r="O22" s="61"/>
    </row>
    <row r="23" spans="1:15" ht="25.5" x14ac:dyDescent="0.25">
      <c r="A23" s="34">
        <v>1</v>
      </c>
      <c r="B23" s="36" t="s">
        <v>23</v>
      </c>
      <c r="C23" s="35" t="s">
        <v>24</v>
      </c>
      <c r="D23" s="57" t="s">
        <v>85</v>
      </c>
      <c r="E23" s="58" t="s">
        <v>25</v>
      </c>
      <c r="F23" s="60">
        <v>3681</v>
      </c>
      <c r="G23" s="44">
        <v>4</v>
      </c>
      <c r="H23" s="37"/>
      <c r="I23" s="45">
        <f>ROUND(F23*G23*H23,2)</f>
        <v>0</v>
      </c>
      <c r="J23" s="41">
        <v>4</v>
      </c>
      <c r="K23" s="37"/>
      <c r="L23" s="52">
        <f>ROUND(F23*J23*K23,2)</f>
        <v>0</v>
      </c>
      <c r="M23" s="54">
        <f>+I23+L23</f>
        <v>0</v>
      </c>
      <c r="N23" s="74"/>
    </row>
    <row r="24" spans="1:15" x14ac:dyDescent="0.25">
      <c r="A24" s="34">
        <v>2</v>
      </c>
      <c r="B24" s="36" t="s">
        <v>26</v>
      </c>
      <c r="C24" s="35" t="s">
        <v>27</v>
      </c>
      <c r="D24" s="57" t="s">
        <v>85</v>
      </c>
      <c r="E24" s="58" t="s">
        <v>25</v>
      </c>
      <c r="F24" s="60">
        <v>1</v>
      </c>
      <c r="G24" s="44">
        <v>4</v>
      </c>
      <c r="H24" s="37"/>
      <c r="I24" s="45">
        <f>ROUND(F24*G24*H24,2)</f>
        <v>0</v>
      </c>
      <c r="J24" s="41">
        <v>4</v>
      </c>
      <c r="K24" s="37"/>
      <c r="L24" s="52">
        <f>ROUND(F24*J24*K24,2)</f>
        <v>0</v>
      </c>
      <c r="M24" s="54">
        <f t="shared" ref="M24:M47" si="0">+I24+L24</f>
        <v>0</v>
      </c>
      <c r="N24" s="75"/>
    </row>
    <row r="25" spans="1:15" ht="25.5" x14ac:dyDescent="0.25">
      <c r="A25" s="34">
        <v>3</v>
      </c>
      <c r="B25" s="36" t="s">
        <v>28</v>
      </c>
      <c r="C25" s="35" t="s">
        <v>63</v>
      </c>
      <c r="D25" s="57" t="s">
        <v>85</v>
      </c>
      <c r="E25" s="58" t="s">
        <v>25</v>
      </c>
      <c r="F25" s="60">
        <v>3495</v>
      </c>
      <c r="G25" s="44">
        <v>4</v>
      </c>
      <c r="H25" s="37"/>
      <c r="I25" s="45">
        <f>ROUND(F25*G25*H25,2)</f>
        <v>0</v>
      </c>
      <c r="J25" s="41">
        <v>4</v>
      </c>
      <c r="K25" s="37"/>
      <c r="L25" s="52">
        <f>ROUND(F25*J25*K25,2)</f>
        <v>0</v>
      </c>
      <c r="M25" s="54">
        <f t="shared" si="0"/>
        <v>0</v>
      </c>
      <c r="N25" s="75"/>
    </row>
    <row r="26" spans="1:15" s="13" customFormat="1" x14ac:dyDescent="0.25">
      <c r="A26" s="34">
        <v>4</v>
      </c>
      <c r="B26" s="36" t="s">
        <v>29</v>
      </c>
      <c r="C26" s="35" t="s">
        <v>30</v>
      </c>
      <c r="D26" s="57" t="s">
        <v>85</v>
      </c>
      <c r="E26" s="58" t="s">
        <v>25</v>
      </c>
      <c r="F26" s="60">
        <v>61</v>
      </c>
      <c r="G26" s="44">
        <v>4</v>
      </c>
      <c r="H26" s="37"/>
      <c r="I26" s="45">
        <f>ROUND(F26*G26*H26,2)</f>
        <v>0</v>
      </c>
      <c r="J26" s="41">
        <v>4</v>
      </c>
      <c r="K26" s="37"/>
      <c r="L26" s="52">
        <f>ROUND(F26*J26*K26,2)</f>
        <v>0</v>
      </c>
      <c r="M26" s="54">
        <f t="shared" si="0"/>
        <v>0</v>
      </c>
      <c r="N26" s="75"/>
    </row>
    <row r="27" spans="1:15" s="13" customFormat="1" x14ac:dyDescent="0.25">
      <c r="A27" s="34">
        <v>5</v>
      </c>
      <c r="B27" s="36" t="s">
        <v>31</v>
      </c>
      <c r="C27" s="35" t="s">
        <v>32</v>
      </c>
      <c r="D27" s="57" t="s">
        <v>85</v>
      </c>
      <c r="E27" s="58" t="s">
        <v>25</v>
      </c>
      <c r="F27" s="60">
        <v>1</v>
      </c>
      <c r="G27" s="44">
        <v>4</v>
      </c>
      <c r="H27" s="37"/>
      <c r="I27" s="45">
        <f>ROUND(F27*G27*H27,2)</f>
        <v>0</v>
      </c>
      <c r="J27" s="41">
        <v>4</v>
      </c>
      <c r="K27" s="37"/>
      <c r="L27" s="52">
        <f>ROUND(F27*J27*K27,2)</f>
        <v>0</v>
      </c>
      <c r="M27" s="54">
        <f t="shared" si="0"/>
        <v>0</v>
      </c>
      <c r="N27" s="75"/>
    </row>
    <row r="28" spans="1:15" s="13" customFormat="1" x14ac:dyDescent="0.25">
      <c r="A28" s="34">
        <v>6</v>
      </c>
      <c r="B28" s="36" t="s">
        <v>33</v>
      </c>
      <c r="C28" s="35" t="s">
        <v>34</v>
      </c>
      <c r="D28" s="57" t="s">
        <v>85</v>
      </c>
      <c r="E28" s="58" t="s">
        <v>25</v>
      </c>
      <c r="F28" s="60">
        <v>1</v>
      </c>
      <c r="G28" s="44">
        <v>4</v>
      </c>
      <c r="H28" s="37"/>
      <c r="I28" s="45">
        <f>ROUND(F28*G28*H28,2)</f>
        <v>0</v>
      </c>
      <c r="J28" s="41">
        <v>4</v>
      </c>
      <c r="K28" s="37"/>
      <c r="L28" s="52">
        <f>ROUND(F28*J28*K28,2)</f>
        <v>0</v>
      </c>
      <c r="M28" s="54">
        <f t="shared" si="0"/>
        <v>0</v>
      </c>
      <c r="N28" s="75"/>
    </row>
    <row r="29" spans="1:15" s="13" customFormat="1" ht="25.5" x14ac:dyDescent="0.25">
      <c r="A29" s="34">
        <v>7</v>
      </c>
      <c r="B29" s="36" t="s">
        <v>35</v>
      </c>
      <c r="C29" s="35" t="s">
        <v>36</v>
      </c>
      <c r="D29" s="57" t="s">
        <v>85</v>
      </c>
      <c r="E29" s="58" t="s">
        <v>25</v>
      </c>
      <c r="F29" s="60">
        <v>1</v>
      </c>
      <c r="G29" s="44">
        <v>4</v>
      </c>
      <c r="H29" s="37"/>
      <c r="I29" s="45">
        <f>ROUND(F29*G29*H29,2)</f>
        <v>0</v>
      </c>
      <c r="J29" s="41">
        <v>4</v>
      </c>
      <c r="K29" s="37"/>
      <c r="L29" s="52">
        <f>ROUND(F29*J29*K29,2)</f>
        <v>0</v>
      </c>
      <c r="M29" s="54">
        <f t="shared" si="0"/>
        <v>0</v>
      </c>
      <c r="N29" s="75"/>
    </row>
    <row r="30" spans="1:15" s="13" customFormat="1" ht="25.5" x14ac:dyDescent="0.25">
      <c r="A30" s="34">
        <v>8</v>
      </c>
      <c r="B30" s="36" t="s">
        <v>37</v>
      </c>
      <c r="C30" s="35" t="s">
        <v>38</v>
      </c>
      <c r="D30" s="57" t="s">
        <v>85</v>
      </c>
      <c r="E30" s="58" t="s">
        <v>25</v>
      </c>
      <c r="F30" s="60">
        <v>1</v>
      </c>
      <c r="G30" s="44">
        <v>4</v>
      </c>
      <c r="H30" s="37"/>
      <c r="I30" s="45">
        <f>ROUND(F30*G30*H30,2)</f>
        <v>0</v>
      </c>
      <c r="J30" s="41">
        <v>4</v>
      </c>
      <c r="K30" s="37"/>
      <c r="L30" s="52">
        <f>ROUND(F30*J30*K30,2)</f>
        <v>0</v>
      </c>
      <c r="M30" s="54">
        <f t="shared" si="0"/>
        <v>0</v>
      </c>
      <c r="N30" s="75"/>
    </row>
    <row r="31" spans="1:15" s="13" customFormat="1" x14ac:dyDescent="0.25">
      <c r="A31" s="34">
        <v>9</v>
      </c>
      <c r="B31" s="36" t="s">
        <v>39</v>
      </c>
      <c r="C31" s="35" t="s">
        <v>40</v>
      </c>
      <c r="D31" s="57" t="s">
        <v>85</v>
      </c>
      <c r="E31" s="58" t="s">
        <v>25</v>
      </c>
      <c r="F31" s="60">
        <v>2571</v>
      </c>
      <c r="G31" s="44">
        <v>4</v>
      </c>
      <c r="H31" s="37"/>
      <c r="I31" s="45">
        <f>ROUND(F31*G31*H31,2)</f>
        <v>0</v>
      </c>
      <c r="J31" s="41">
        <v>4</v>
      </c>
      <c r="K31" s="37"/>
      <c r="L31" s="52">
        <f>ROUND(F31*J31*K31,2)</f>
        <v>0</v>
      </c>
      <c r="M31" s="54">
        <f t="shared" si="0"/>
        <v>0</v>
      </c>
      <c r="N31" s="75"/>
    </row>
    <row r="32" spans="1:15" s="13" customFormat="1" x14ac:dyDescent="0.25">
      <c r="A32" s="34">
        <v>10</v>
      </c>
      <c r="B32" s="36" t="s">
        <v>41</v>
      </c>
      <c r="C32" s="35" t="s">
        <v>42</v>
      </c>
      <c r="D32" s="57" t="s">
        <v>85</v>
      </c>
      <c r="E32" s="58" t="s">
        <v>25</v>
      </c>
      <c r="F32" s="60">
        <v>3966</v>
      </c>
      <c r="G32" s="44">
        <v>4</v>
      </c>
      <c r="H32" s="37"/>
      <c r="I32" s="45">
        <f>ROUND(F32*G32*H32,2)</f>
        <v>0</v>
      </c>
      <c r="J32" s="41">
        <v>4</v>
      </c>
      <c r="K32" s="37"/>
      <c r="L32" s="52">
        <f>ROUND(F32*J32*K32,2)</f>
        <v>0</v>
      </c>
      <c r="M32" s="54">
        <f t="shared" si="0"/>
        <v>0</v>
      </c>
      <c r="N32" s="75"/>
    </row>
    <row r="33" spans="1:14" s="13" customFormat="1" x14ac:dyDescent="0.25">
      <c r="A33" s="34">
        <v>11</v>
      </c>
      <c r="B33" s="36" t="s">
        <v>43</v>
      </c>
      <c r="C33" s="35" t="s">
        <v>44</v>
      </c>
      <c r="D33" s="57" t="s">
        <v>85</v>
      </c>
      <c r="E33" s="58" t="s">
        <v>25</v>
      </c>
      <c r="F33" s="60">
        <v>1</v>
      </c>
      <c r="G33" s="44">
        <v>4</v>
      </c>
      <c r="H33" s="37"/>
      <c r="I33" s="45">
        <f>ROUND(F33*G33*H33,2)</f>
        <v>0</v>
      </c>
      <c r="J33" s="41">
        <v>4</v>
      </c>
      <c r="K33" s="37"/>
      <c r="L33" s="52">
        <f>ROUND(F33*J33*K33,2)</f>
        <v>0</v>
      </c>
      <c r="M33" s="54">
        <f t="shared" si="0"/>
        <v>0</v>
      </c>
      <c r="N33" s="75"/>
    </row>
    <row r="34" spans="1:14" s="13" customFormat="1" ht="25.5" x14ac:dyDescent="0.25">
      <c r="A34" s="34">
        <v>12</v>
      </c>
      <c r="B34" s="36" t="s">
        <v>45</v>
      </c>
      <c r="C34" s="35" t="s">
        <v>46</v>
      </c>
      <c r="D34" s="57" t="s">
        <v>85</v>
      </c>
      <c r="E34" s="58" t="s">
        <v>25</v>
      </c>
      <c r="F34" s="60">
        <v>32</v>
      </c>
      <c r="G34" s="44">
        <v>4</v>
      </c>
      <c r="H34" s="37"/>
      <c r="I34" s="45">
        <f>ROUND(F34*G34*H34,2)</f>
        <v>0</v>
      </c>
      <c r="J34" s="41">
        <v>4</v>
      </c>
      <c r="K34" s="37"/>
      <c r="L34" s="52">
        <f>ROUND(F34*J34*K34,2)</f>
        <v>0</v>
      </c>
      <c r="M34" s="54">
        <f t="shared" si="0"/>
        <v>0</v>
      </c>
      <c r="N34" s="75"/>
    </row>
    <row r="35" spans="1:14" s="13" customFormat="1" ht="25.5" x14ac:dyDescent="0.25">
      <c r="A35" s="34">
        <v>13</v>
      </c>
      <c r="B35" s="36" t="s">
        <v>86</v>
      </c>
      <c r="C35" s="35" t="s">
        <v>88</v>
      </c>
      <c r="D35" s="57" t="s">
        <v>85</v>
      </c>
      <c r="E35" s="58" t="s">
        <v>25</v>
      </c>
      <c r="F35" s="60">
        <v>2003</v>
      </c>
      <c r="G35" s="44">
        <v>4</v>
      </c>
      <c r="H35" s="37"/>
      <c r="I35" s="45">
        <f>ROUND(F35*G35*H35,2)</f>
        <v>0</v>
      </c>
      <c r="J35" s="41">
        <v>4</v>
      </c>
      <c r="K35" s="37"/>
      <c r="L35" s="52">
        <f>ROUND(F35*J35*K35,2)</f>
        <v>0</v>
      </c>
      <c r="M35" s="54">
        <f t="shared" si="0"/>
        <v>0</v>
      </c>
      <c r="N35" s="75"/>
    </row>
    <row r="36" spans="1:14" s="13" customFormat="1" ht="25.5" x14ac:dyDescent="0.25">
      <c r="A36" s="34">
        <v>14</v>
      </c>
      <c r="B36" s="36" t="s">
        <v>87</v>
      </c>
      <c r="C36" s="35" t="s">
        <v>89</v>
      </c>
      <c r="D36" s="57" t="s">
        <v>85</v>
      </c>
      <c r="E36" s="58" t="s">
        <v>25</v>
      </c>
      <c r="F36" s="60">
        <v>426</v>
      </c>
      <c r="G36" s="44">
        <v>4</v>
      </c>
      <c r="H36" s="37"/>
      <c r="I36" s="45">
        <f>ROUND(F36*G36*H36,2)</f>
        <v>0</v>
      </c>
      <c r="J36" s="41">
        <v>4</v>
      </c>
      <c r="K36" s="37"/>
      <c r="L36" s="52">
        <f>ROUND(F36*J36*K36,2)</f>
        <v>0</v>
      </c>
      <c r="M36" s="54">
        <f t="shared" si="0"/>
        <v>0</v>
      </c>
      <c r="N36" s="75"/>
    </row>
    <row r="37" spans="1:14" s="13" customFormat="1" x14ac:dyDescent="0.25">
      <c r="A37" s="34">
        <v>15</v>
      </c>
      <c r="B37" s="36" t="s">
        <v>47</v>
      </c>
      <c r="C37" s="35" t="s">
        <v>48</v>
      </c>
      <c r="D37" s="57" t="s">
        <v>85</v>
      </c>
      <c r="E37" s="58" t="s">
        <v>25</v>
      </c>
      <c r="F37" s="60">
        <v>25</v>
      </c>
      <c r="G37" s="44">
        <v>4</v>
      </c>
      <c r="H37" s="37"/>
      <c r="I37" s="45">
        <f>ROUND(F37*G37*H37,2)</f>
        <v>0</v>
      </c>
      <c r="J37" s="41">
        <v>4</v>
      </c>
      <c r="K37" s="37"/>
      <c r="L37" s="52">
        <f>ROUND(F37*J37*K37,2)</f>
        <v>0</v>
      </c>
      <c r="M37" s="54">
        <f t="shared" si="0"/>
        <v>0</v>
      </c>
      <c r="N37" s="75"/>
    </row>
    <row r="38" spans="1:14" s="13" customFormat="1" ht="25.5" x14ac:dyDescent="0.25">
      <c r="A38" s="34">
        <v>16</v>
      </c>
      <c r="B38" s="36" t="s">
        <v>49</v>
      </c>
      <c r="C38" s="35" t="s">
        <v>50</v>
      </c>
      <c r="D38" s="57" t="s">
        <v>85</v>
      </c>
      <c r="E38" s="58" t="s">
        <v>25</v>
      </c>
      <c r="F38" s="60">
        <v>1</v>
      </c>
      <c r="G38" s="44">
        <v>4</v>
      </c>
      <c r="H38" s="37"/>
      <c r="I38" s="45">
        <f>ROUND(F38*G38*H38,2)</f>
        <v>0</v>
      </c>
      <c r="J38" s="41">
        <v>4</v>
      </c>
      <c r="K38" s="37"/>
      <c r="L38" s="52">
        <f>ROUND(F38*J38*K38,2)</f>
        <v>0</v>
      </c>
      <c r="M38" s="54">
        <f t="shared" si="0"/>
        <v>0</v>
      </c>
      <c r="N38" s="75"/>
    </row>
    <row r="39" spans="1:14" s="13" customFormat="1" ht="25.5" x14ac:dyDescent="0.25">
      <c r="A39" s="34">
        <v>17</v>
      </c>
      <c r="B39" s="36" t="s">
        <v>51</v>
      </c>
      <c r="C39" s="35" t="s">
        <v>52</v>
      </c>
      <c r="D39" s="57" t="s">
        <v>85</v>
      </c>
      <c r="E39" s="58" t="s">
        <v>25</v>
      </c>
      <c r="F39" s="60">
        <v>1</v>
      </c>
      <c r="G39" s="44">
        <v>4</v>
      </c>
      <c r="H39" s="37"/>
      <c r="I39" s="45">
        <f>ROUND(F39*G39*H39,2)</f>
        <v>0</v>
      </c>
      <c r="J39" s="41">
        <v>4</v>
      </c>
      <c r="K39" s="37"/>
      <c r="L39" s="52">
        <f>ROUND(F39*J39*K39,2)</f>
        <v>0</v>
      </c>
      <c r="M39" s="54">
        <f t="shared" si="0"/>
        <v>0</v>
      </c>
      <c r="N39" s="75"/>
    </row>
    <row r="40" spans="1:14" s="13" customFormat="1" x14ac:dyDescent="0.25">
      <c r="A40" s="34">
        <v>18</v>
      </c>
      <c r="B40" s="36" t="s">
        <v>53</v>
      </c>
      <c r="C40" s="35" t="s">
        <v>54</v>
      </c>
      <c r="D40" s="57" t="s">
        <v>85</v>
      </c>
      <c r="E40" s="58" t="s">
        <v>25</v>
      </c>
      <c r="F40" s="60">
        <v>1</v>
      </c>
      <c r="G40" s="44">
        <v>4</v>
      </c>
      <c r="H40" s="37"/>
      <c r="I40" s="45">
        <f>ROUND(F40*G40*H40,2)</f>
        <v>0</v>
      </c>
      <c r="J40" s="41">
        <v>4</v>
      </c>
      <c r="K40" s="37"/>
      <c r="L40" s="52">
        <f>ROUND(F40*J40*K40,2)</f>
        <v>0</v>
      </c>
      <c r="M40" s="54">
        <f t="shared" si="0"/>
        <v>0</v>
      </c>
      <c r="N40" s="75"/>
    </row>
    <row r="41" spans="1:14" s="13" customFormat="1" x14ac:dyDescent="0.25">
      <c r="A41" s="34">
        <v>19</v>
      </c>
      <c r="B41" s="36" t="s">
        <v>55</v>
      </c>
      <c r="C41" s="35" t="s">
        <v>56</v>
      </c>
      <c r="D41" s="57" t="s">
        <v>85</v>
      </c>
      <c r="E41" s="58" t="s">
        <v>25</v>
      </c>
      <c r="F41" s="59">
        <v>1</v>
      </c>
      <c r="G41" s="44">
        <v>4</v>
      </c>
      <c r="H41" s="37"/>
      <c r="I41" s="45">
        <f>ROUND(F41*G41*H41,2)</f>
        <v>0</v>
      </c>
      <c r="J41" s="41">
        <v>4</v>
      </c>
      <c r="K41" s="37"/>
      <c r="L41" s="52">
        <f>ROUND(F41*J41*K41,2)</f>
        <v>0</v>
      </c>
      <c r="M41" s="54">
        <f t="shared" si="0"/>
        <v>0</v>
      </c>
      <c r="N41" s="75"/>
    </row>
    <row r="42" spans="1:14" s="13" customFormat="1" x14ac:dyDescent="0.25">
      <c r="A42" s="34">
        <v>20</v>
      </c>
      <c r="B42" s="36" t="s">
        <v>57</v>
      </c>
      <c r="C42" s="35" t="s">
        <v>58</v>
      </c>
      <c r="D42" s="57" t="s">
        <v>85</v>
      </c>
      <c r="E42" s="58" t="s">
        <v>25</v>
      </c>
      <c r="F42" s="60">
        <v>47</v>
      </c>
      <c r="G42" s="44">
        <v>4</v>
      </c>
      <c r="H42" s="37"/>
      <c r="I42" s="45">
        <f>ROUND(F42*G42*H42,2)</f>
        <v>0</v>
      </c>
      <c r="J42" s="41">
        <v>4</v>
      </c>
      <c r="K42" s="37"/>
      <c r="L42" s="52">
        <f>ROUND(F42*J42*K42,2)</f>
        <v>0</v>
      </c>
      <c r="M42" s="54">
        <f t="shared" si="0"/>
        <v>0</v>
      </c>
      <c r="N42" s="75"/>
    </row>
    <row r="43" spans="1:14" s="13" customFormat="1" x14ac:dyDescent="0.25">
      <c r="A43" s="34">
        <v>21</v>
      </c>
      <c r="B43" s="36" t="s">
        <v>59</v>
      </c>
      <c r="C43" s="35" t="s">
        <v>60</v>
      </c>
      <c r="D43" s="57" t="s">
        <v>85</v>
      </c>
      <c r="E43" s="58" t="s">
        <v>25</v>
      </c>
      <c r="F43" s="60">
        <v>1</v>
      </c>
      <c r="G43" s="44">
        <v>4</v>
      </c>
      <c r="H43" s="37"/>
      <c r="I43" s="45">
        <f>ROUND(F43*G43*H43,2)</f>
        <v>0</v>
      </c>
      <c r="J43" s="41">
        <v>4</v>
      </c>
      <c r="K43" s="37"/>
      <c r="L43" s="52">
        <f>ROUND(F43*J43*K43,2)</f>
        <v>0</v>
      </c>
      <c r="M43" s="54">
        <f t="shared" si="0"/>
        <v>0</v>
      </c>
      <c r="N43" s="75"/>
    </row>
    <row r="44" spans="1:14" s="13" customFormat="1" ht="38.25" x14ac:dyDescent="0.25">
      <c r="A44" s="34">
        <v>22</v>
      </c>
      <c r="B44" s="36" t="s">
        <v>61</v>
      </c>
      <c r="C44" s="35" t="s">
        <v>82</v>
      </c>
      <c r="D44" s="57" t="s">
        <v>85</v>
      </c>
      <c r="E44" s="58" t="s">
        <v>25</v>
      </c>
      <c r="F44" s="60">
        <v>508</v>
      </c>
      <c r="G44" s="44">
        <v>4</v>
      </c>
      <c r="H44" s="37"/>
      <c r="I44" s="45">
        <f>ROUND(F44*G44*H44,2)</f>
        <v>0</v>
      </c>
      <c r="J44" s="41">
        <v>4</v>
      </c>
      <c r="K44" s="37"/>
      <c r="L44" s="52">
        <f>ROUND(F44*J44*K44,2)</f>
        <v>0</v>
      </c>
      <c r="M44" s="54">
        <f t="shared" si="0"/>
        <v>0</v>
      </c>
      <c r="N44" s="75"/>
    </row>
    <row r="45" spans="1:14" s="13" customFormat="1" ht="44.25" customHeight="1" x14ac:dyDescent="0.25">
      <c r="A45" s="34">
        <v>23</v>
      </c>
      <c r="B45" s="36" t="s">
        <v>62</v>
      </c>
      <c r="C45" s="35" t="s">
        <v>83</v>
      </c>
      <c r="D45" s="57" t="s">
        <v>85</v>
      </c>
      <c r="E45" s="58" t="s">
        <v>25</v>
      </c>
      <c r="F45" s="60">
        <v>26</v>
      </c>
      <c r="G45" s="44">
        <v>4</v>
      </c>
      <c r="H45" s="37"/>
      <c r="I45" s="45">
        <f>ROUND(F45*G45*H45,2)</f>
        <v>0</v>
      </c>
      <c r="J45" s="41">
        <v>4</v>
      </c>
      <c r="K45" s="37"/>
      <c r="L45" s="52">
        <f>ROUND(F45*J45*K45,2)</f>
        <v>0</v>
      </c>
      <c r="M45" s="54">
        <f t="shared" si="0"/>
        <v>0</v>
      </c>
      <c r="N45" s="75"/>
    </row>
    <row r="46" spans="1:14" s="13" customFormat="1" ht="15.75" x14ac:dyDescent="0.25">
      <c r="A46" s="34">
        <v>24</v>
      </c>
      <c r="B46" s="36" t="s">
        <v>64</v>
      </c>
      <c r="C46" s="35" t="s">
        <v>65</v>
      </c>
      <c r="D46" s="57" t="s">
        <v>85</v>
      </c>
      <c r="E46" s="4" t="s">
        <v>66</v>
      </c>
      <c r="F46" s="56">
        <v>517</v>
      </c>
      <c r="G46" s="44">
        <v>4</v>
      </c>
      <c r="H46" s="37"/>
      <c r="I46" s="45">
        <f>ROUND(F46*G46*H46,2)</f>
        <v>0</v>
      </c>
      <c r="J46" s="41">
        <v>4</v>
      </c>
      <c r="K46" s="37"/>
      <c r="L46" s="52">
        <f>ROUND(F46*J46*K46,2)</f>
        <v>0</v>
      </c>
      <c r="M46" s="54">
        <f t="shared" si="0"/>
        <v>0</v>
      </c>
      <c r="N46" s="75"/>
    </row>
    <row r="47" spans="1:14" ht="16.5" thickBot="1" x14ac:dyDescent="0.3">
      <c r="A47" s="18"/>
      <c r="B47" s="64" t="s">
        <v>5</v>
      </c>
      <c r="C47" s="64"/>
      <c r="D47" s="64"/>
      <c r="E47" s="19"/>
      <c r="F47" s="39"/>
      <c r="G47" s="48"/>
      <c r="H47" s="49"/>
      <c r="I47" s="50">
        <f>SUM(I23:I46)</f>
        <v>0</v>
      </c>
      <c r="J47" s="47"/>
      <c r="K47" s="38"/>
      <c r="L47" s="38">
        <f>SUM(L23:L46)</f>
        <v>0</v>
      </c>
      <c r="M47" s="54">
        <f>SUM(I47+L47)</f>
        <v>0</v>
      </c>
      <c r="N47" s="76"/>
    </row>
    <row r="48" spans="1:14" s="13" customFormat="1" ht="15.75" x14ac:dyDescent="0.25">
      <c r="A48" s="23"/>
      <c r="B48" s="24"/>
      <c r="C48" s="24"/>
      <c r="D48" s="24"/>
      <c r="E48" s="20"/>
      <c r="F48" s="25"/>
      <c r="G48" s="26"/>
      <c r="H48" s="26"/>
      <c r="I48" s="26"/>
      <c r="J48" s="26"/>
      <c r="K48" s="26"/>
      <c r="L48" s="26"/>
      <c r="M48" s="5"/>
    </row>
    <row r="49" spans="2:15" ht="22.5" customHeight="1" x14ac:dyDescent="0.25">
      <c r="B49" s="72" t="s">
        <v>77</v>
      </c>
      <c r="C49" s="72"/>
      <c r="D49" s="72"/>
      <c r="E49" s="72"/>
      <c r="F49" s="72"/>
    </row>
    <row r="50" spans="2:15" ht="16.5" customHeight="1" x14ac:dyDescent="0.25">
      <c r="B50" s="65" t="s">
        <v>75</v>
      </c>
      <c r="C50" s="65"/>
      <c r="D50" s="65"/>
      <c r="E50" s="65"/>
      <c r="F50" s="65"/>
    </row>
    <row r="51" spans="2:15" s="13" customFormat="1" x14ac:dyDescent="0.25">
      <c r="B51" s="65"/>
      <c r="C51" s="65"/>
      <c r="D51" s="65"/>
      <c r="E51" s="53"/>
      <c r="F51" s="53"/>
    </row>
    <row r="52" spans="2:15" s="13" customFormat="1" ht="16.5" customHeight="1" x14ac:dyDescent="0.25">
      <c r="B52" s="53"/>
      <c r="C52" s="53"/>
      <c r="D52" s="53"/>
      <c r="E52" s="53"/>
      <c r="F52" s="53"/>
    </row>
    <row r="53" spans="2:15" ht="60" customHeight="1" x14ac:dyDescent="0.25">
      <c r="B53" s="69" t="s">
        <v>6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2"/>
    </row>
  </sheetData>
  <mergeCells count="25">
    <mergeCell ref="B53:N53"/>
    <mergeCell ref="A6:L6"/>
    <mergeCell ref="A20:L20"/>
    <mergeCell ref="B49:F49"/>
    <mergeCell ref="A7:D7"/>
    <mergeCell ref="B50:F50"/>
    <mergeCell ref="N23:N47"/>
    <mergeCell ref="J21:L21"/>
    <mergeCell ref="N21:N22"/>
    <mergeCell ref="A21:A22"/>
    <mergeCell ref="G21:I21"/>
    <mergeCell ref="E21:E22"/>
    <mergeCell ref="F21:F22"/>
    <mergeCell ref="O21:O22"/>
    <mergeCell ref="M21:M22"/>
    <mergeCell ref="B47:D47"/>
    <mergeCell ref="B51:D51"/>
    <mergeCell ref="C3:D3"/>
    <mergeCell ref="A3:B3"/>
    <mergeCell ref="E3:F3"/>
    <mergeCell ref="A4:B4"/>
    <mergeCell ref="B21:B22"/>
    <mergeCell ref="C21:C22"/>
    <mergeCell ref="D21:D22"/>
    <mergeCell ref="C4:D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Беляева Марина Владимировна</cp:lastModifiedBy>
  <cp:lastPrinted>2023-10-04T09:16:42Z</cp:lastPrinted>
  <dcterms:created xsi:type="dcterms:W3CDTF">2022-06-08T15:50:48Z</dcterms:created>
  <dcterms:modified xsi:type="dcterms:W3CDTF">2026-09-10T07:10:27Z</dcterms:modified>
</cp:coreProperties>
</file>