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РГИТС\Отдел сводного планирования\Рабочие документы\TsojЕА\05. Закупки\0108-ЭКСП_ПО ИТ 2026-2027\"/>
    </mc:Choice>
  </mc:AlternateContent>
  <bookViews>
    <workbookView xWindow="0" yWindow="0" windowWidth="28770" windowHeight="11970"/>
  </bookViews>
  <sheets>
    <sheet name="Комм. предл. и Структура НМЦ" sheetId="1" r:id="rId1"/>
    <sheet name="Справочники" sheetId="2" state="hidden" r:id="rId2"/>
  </sheets>
  <externalReferences>
    <externalReference r:id="rId3"/>
  </externalReferences>
  <definedNames>
    <definedName name="_xlnm._FilterDatabase" localSheetId="0" hidden="1">'Комм. предл. и Структура НМЦ'!$R$14:$AB$287</definedName>
    <definedName name="_xlnm.Print_Area" localSheetId="0">'Комм. предл. и Структура НМЦ'!$A$1:$AB$302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9" i="1" l="1"/>
  <c r="D276" i="1"/>
  <c r="D264" i="1"/>
  <c r="D248" i="1"/>
  <c r="D244" i="1"/>
  <c r="D239" i="1"/>
  <c r="D236" i="1"/>
  <c r="D231" i="1"/>
  <c r="D228" i="1"/>
  <c r="D225" i="1"/>
  <c r="D222" i="1"/>
  <c r="D216" i="1"/>
  <c r="D207" i="1"/>
  <c r="D201" i="1"/>
  <c r="D194" i="1"/>
  <c r="D192" i="1"/>
  <c r="D187" i="1"/>
  <c r="D184" i="1"/>
  <c r="D180" i="1"/>
  <c r="D174" i="1"/>
  <c r="D167" i="1"/>
  <c r="D159" i="1"/>
  <c r="D155" i="1"/>
  <c r="D152" i="1"/>
  <c r="D144" i="1"/>
  <c r="D134" i="1"/>
  <c r="D130" i="1"/>
  <c r="D127" i="1"/>
  <c r="D124" i="1"/>
  <c r="D121" i="1"/>
  <c r="D118" i="1"/>
  <c r="D115" i="1"/>
  <c r="D111" i="1"/>
  <c r="D109" i="1"/>
  <c r="D106" i="1"/>
  <c r="D102" i="1"/>
  <c r="D100" i="1"/>
  <c r="D97" i="1"/>
  <c r="D95" i="1"/>
  <c r="D92" i="1"/>
  <c r="D89" i="1"/>
  <c r="D86" i="1"/>
  <c r="D84" i="1"/>
  <c r="D78" i="1"/>
  <c r="D75" i="1"/>
  <c r="D71" i="1"/>
  <c r="D66" i="1"/>
  <c r="D62" i="1"/>
  <c r="D58" i="1"/>
  <c r="D56" i="1"/>
  <c r="D53" i="1"/>
  <c r="D51" i="1"/>
  <c r="D49" i="1"/>
  <c r="D41" i="1"/>
  <c r="D33" i="1"/>
  <c r="D30" i="1"/>
  <c r="D27" i="1"/>
  <c r="D24" i="1"/>
  <c r="C278" i="1"/>
  <c r="C275" i="1"/>
  <c r="C247" i="1"/>
  <c r="C243" i="1"/>
  <c r="C238" i="1"/>
  <c r="C230" i="1"/>
  <c r="C227" i="1"/>
  <c r="C224" i="1"/>
  <c r="C221" i="1"/>
  <c r="C215" i="1"/>
  <c r="C166" i="1"/>
  <c r="C158" i="1"/>
  <c r="C154" i="1"/>
  <c r="C151" i="1"/>
  <c r="C143" i="1"/>
  <c r="C133" i="1"/>
  <c r="C129" i="1"/>
  <c r="C126" i="1"/>
  <c r="C123" i="1"/>
  <c r="C120" i="1"/>
  <c r="C117" i="1"/>
  <c r="C114" i="1"/>
  <c r="C105" i="1"/>
  <c r="C70" i="1"/>
  <c r="C65" i="1"/>
  <c r="C61" i="1"/>
  <c r="C40" i="1"/>
  <c r="C32" i="1"/>
  <c r="C29" i="1"/>
  <c r="C26" i="1"/>
  <c r="C23" i="1"/>
  <c r="L280" i="1"/>
  <c r="H280" i="1"/>
  <c r="N280" i="1" s="1"/>
  <c r="G280" i="1"/>
  <c r="F280" i="1"/>
  <c r="E280" i="1"/>
  <c r="D280" i="1"/>
  <c r="L277" i="1"/>
  <c r="H277" i="1"/>
  <c r="N277" i="1" s="1"/>
  <c r="G277" i="1"/>
  <c r="F277" i="1"/>
  <c r="E277" i="1"/>
  <c r="D277" i="1"/>
  <c r="L274" i="1"/>
  <c r="H274" i="1"/>
  <c r="N274" i="1" s="1"/>
  <c r="G274" i="1"/>
  <c r="F274" i="1"/>
  <c r="E274" i="1"/>
  <c r="D274" i="1"/>
  <c r="L273" i="1"/>
  <c r="H273" i="1"/>
  <c r="N273" i="1" s="1"/>
  <c r="G273" i="1"/>
  <c r="F273" i="1"/>
  <c r="E273" i="1"/>
  <c r="D273" i="1"/>
  <c r="L272" i="1"/>
  <c r="H272" i="1"/>
  <c r="N272" i="1" s="1"/>
  <c r="G272" i="1"/>
  <c r="F272" i="1"/>
  <c r="E272" i="1"/>
  <c r="D272" i="1"/>
  <c r="L271" i="1"/>
  <c r="H271" i="1"/>
  <c r="N271" i="1" s="1"/>
  <c r="G271" i="1"/>
  <c r="F271" i="1"/>
  <c r="E271" i="1"/>
  <c r="D271" i="1"/>
  <c r="L270" i="1"/>
  <c r="H270" i="1"/>
  <c r="N270" i="1" s="1"/>
  <c r="G270" i="1"/>
  <c r="F270" i="1"/>
  <c r="E270" i="1"/>
  <c r="D270" i="1"/>
  <c r="L269" i="1"/>
  <c r="H269" i="1"/>
  <c r="N269" i="1" s="1"/>
  <c r="G269" i="1"/>
  <c r="F269" i="1"/>
  <c r="E269" i="1"/>
  <c r="D269" i="1"/>
  <c r="L268" i="1"/>
  <c r="H268" i="1"/>
  <c r="N268" i="1" s="1"/>
  <c r="G268" i="1"/>
  <c r="F268" i="1"/>
  <c r="E268" i="1"/>
  <c r="D268" i="1"/>
  <c r="L267" i="1"/>
  <c r="H267" i="1"/>
  <c r="N267" i="1" s="1"/>
  <c r="G267" i="1"/>
  <c r="F267" i="1"/>
  <c r="E267" i="1"/>
  <c r="D267" i="1"/>
  <c r="L266" i="1"/>
  <c r="H266" i="1"/>
  <c r="N266" i="1" s="1"/>
  <c r="G266" i="1"/>
  <c r="F266" i="1"/>
  <c r="E266" i="1"/>
  <c r="D266" i="1"/>
  <c r="L265" i="1"/>
  <c r="H265" i="1"/>
  <c r="N265" i="1" s="1"/>
  <c r="G265" i="1"/>
  <c r="F265" i="1"/>
  <c r="E265" i="1"/>
  <c r="D265" i="1"/>
  <c r="L263" i="1"/>
  <c r="H263" i="1"/>
  <c r="N263" i="1" s="1"/>
  <c r="G263" i="1"/>
  <c r="F263" i="1"/>
  <c r="E263" i="1"/>
  <c r="D263" i="1"/>
  <c r="L262" i="1"/>
  <c r="H262" i="1"/>
  <c r="N262" i="1" s="1"/>
  <c r="G262" i="1"/>
  <c r="F262" i="1"/>
  <c r="E262" i="1"/>
  <c r="D262" i="1"/>
  <c r="L261" i="1"/>
  <c r="H261" i="1"/>
  <c r="N261" i="1" s="1"/>
  <c r="G261" i="1"/>
  <c r="F261" i="1"/>
  <c r="E261" i="1"/>
  <c r="D261" i="1"/>
  <c r="L260" i="1"/>
  <c r="H260" i="1"/>
  <c r="N260" i="1" s="1"/>
  <c r="G260" i="1"/>
  <c r="F260" i="1"/>
  <c r="E260" i="1"/>
  <c r="D260" i="1"/>
  <c r="L259" i="1"/>
  <c r="H259" i="1"/>
  <c r="N259" i="1" s="1"/>
  <c r="G259" i="1"/>
  <c r="F259" i="1"/>
  <c r="E259" i="1"/>
  <c r="D259" i="1"/>
  <c r="L258" i="1"/>
  <c r="H258" i="1"/>
  <c r="N258" i="1" s="1"/>
  <c r="G258" i="1"/>
  <c r="F258" i="1"/>
  <c r="E258" i="1"/>
  <c r="D258" i="1"/>
  <c r="L257" i="1"/>
  <c r="H257" i="1"/>
  <c r="N257" i="1" s="1"/>
  <c r="G257" i="1"/>
  <c r="F257" i="1"/>
  <c r="E257" i="1"/>
  <c r="D257" i="1"/>
  <c r="L256" i="1"/>
  <c r="H256" i="1"/>
  <c r="N256" i="1" s="1"/>
  <c r="G256" i="1"/>
  <c r="F256" i="1"/>
  <c r="E256" i="1"/>
  <c r="D256" i="1"/>
  <c r="L255" i="1"/>
  <c r="H255" i="1"/>
  <c r="N255" i="1" s="1"/>
  <c r="G255" i="1"/>
  <c r="F255" i="1"/>
  <c r="E255" i="1"/>
  <c r="D255" i="1"/>
  <c r="L254" i="1"/>
  <c r="H254" i="1"/>
  <c r="N254" i="1" s="1"/>
  <c r="G254" i="1"/>
  <c r="F254" i="1"/>
  <c r="E254" i="1"/>
  <c r="D254" i="1"/>
  <c r="L253" i="1"/>
  <c r="H253" i="1"/>
  <c r="N253" i="1" s="1"/>
  <c r="G253" i="1"/>
  <c r="F253" i="1"/>
  <c r="E253" i="1"/>
  <c r="D253" i="1"/>
  <c r="L252" i="1"/>
  <c r="H252" i="1"/>
  <c r="N252" i="1" s="1"/>
  <c r="G252" i="1"/>
  <c r="F252" i="1"/>
  <c r="E252" i="1"/>
  <c r="D252" i="1"/>
  <c r="L251" i="1"/>
  <c r="H251" i="1"/>
  <c r="N251" i="1" s="1"/>
  <c r="G251" i="1"/>
  <c r="F251" i="1"/>
  <c r="E251" i="1"/>
  <c r="D251" i="1"/>
  <c r="L250" i="1"/>
  <c r="H250" i="1"/>
  <c r="N250" i="1" s="1"/>
  <c r="G250" i="1"/>
  <c r="F250" i="1"/>
  <c r="E250" i="1"/>
  <c r="D250" i="1"/>
  <c r="L249" i="1"/>
  <c r="H249" i="1"/>
  <c r="N249" i="1" s="1"/>
  <c r="G249" i="1"/>
  <c r="F249" i="1"/>
  <c r="E249" i="1"/>
  <c r="D249" i="1"/>
  <c r="L246" i="1"/>
  <c r="H246" i="1"/>
  <c r="N246" i="1" s="1"/>
  <c r="G246" i="1"/>
  <c r="F246" i="1"/>
  <c r="E246" i="1"/>
  <c r="D246" i="1"/>
  <c r="L245" i="1"/>
  <c r="H245" i="1"/>
  <c r="N245" i="1" s="1"/>
  <c r="G245" i="1"/>
  <c r="F245" i="1"/>
  <c r="E245" i="1"/>
  <c r="D245" i="1"/>
  <c r="L242" i="1"/>
  <c r="H242" i="1"/>
  <c r="N242" i="1" s="1"/>
  <c r="G242" i="1"/>
  <c r="F242" i="1"/>
  <c r="E242" i="1"/>
  <c r="D242" i="1"/>
  <c r="L241" i="1"/>
  <c r="H241" i="1"/>
  <c r="N241" i="1" s="1"/>
  <c r="G241" i="1"/>
  <c r="F241" i="1"/>
  <c r="E241" i="1"/>
  <c r="D241" i="1"/>
  <c r="L240" i="1"/>
  <c r="H240" i="1"/>
  <c r="N240" i="1" s="1"/>
  <c r="G240" i="1"/>
  <c r="F240" i="1"/>
  <c r="E240" i="1"/>
  <c r="D240" i="1"/>
  <c r="L237" i="1"/>
  <c r="H237" i="1"/>
  <c r="N237" i="1" s="1"/>
  <c r="G237" i="1"/>
  <c r="F237" i="1"/>
  <c r="E237" i="1"/>
  <c r="D237" i="1"/>
  <c r="L235" i="1"/>
  <c r="H235" i="1"/>
  <c r="N235" i="1" s="1"/>
  <c r="G235" i="1"/>
  <c r="F235" i="1"/>
  <c r="E235" i="1"/>
  <c r="D235" i="1"/>
  <c r="L234" i="1"/>
  <c r="H234" i="1"/>
  <c r="N234" i="1" s="1"/>
  <c r="G234" i="1"/>
  <c r="F234" i="1"/>
  <c r="E234" i="1"/>
  <c r="D234" i="1"/>
  <c r="L233" i="1"/>
  <c r="H233" i="1"/>
  <c r="N233" i="1" s="1"/>
  <c r="G233" i="1"/>
  <c r="F233" i="1"/>
  <c r="E233" i="1"/>
  <c r="D233" i="1"/>
  <c r="L232" i="1"/>
  <c r="H232" i="1"/>
  <c r="N232" i="1" s="1"/>
  <c r="G232" i="1"/>
  <c r="F232" i="1"/>
  <c r="E232" i="1"/>
  <c r="D232" i="1"/>
  <c r="L229" i="1"/>
  <c r="H229" i="1"/>
  <c r="N229" i="1" s="1"/>
  <c r="G229" i="1"/>
  <c r="F229" i="1"/>
  <c r="E229" i="1"/>
  <c r="D229" i="1"/>
  <c r="L226" i="1"/>
  <c r="H226" i="1"/>
  <c r="N226" i="1" s="1"/>
  <c r="G226" i="1"/>
  <c r="F226" i="1"/>
  <c r="E226" i="1"/>
  <c r="D226" i="1"/>
  <c r="L223" i="1"/>
  <c r="H223" i="1"/>
  <c r="N223" i="1" s="1"/>
  <c r="G223" i="1"/>
  <c r="F223" i="1"/>
  <c r="E223" i="1"/>
  <c r="D223" i="1"/>
  <c r="L220" i="1"/>
  <c r="H220" i="1"/>
  <c r="N220" i="1" s="1"/>
  <c r="G220" i="1"/>
  <c r="F220" i="1"/>
  <c r="E220" i="1"/>
  <c r="D220" i="1"/>
  <c r="L219" i="1"/>
  <c r="H219" i="1"/>
  <c r="N219" i="1" s="1"/>
  <c r="G219" i="1"/>
  <c r="F219" i="1"/>
  <c r="E219" i="1"/>
  <c r="D219" i="1"/>
  <c r="L218" i="1"/>
  <c r="H218" i="1"/>
  <c r="N218" i="1" s="1"/>
  <c r="G218" i="1"/>
  <c r="F218" i="1"/>
  <c r="E218" i="1"/>
  <c r="D218" i="1"/>
  <c r="L217" i="1"/>
  <c r="H217" i="1"/>
  <c r="N217" i="1" s="1"/>
  <c r="G217" i="1"/>
  <c r="F217" i="1"/>
  <c r="E217" i="1"/>
  <c r="D217" i="1"/>
  <c r="L214" i="1"/>
  <c r="H214" i="1"/>
  <c r="N214" i="1" s="1"/>
  <c r="G214" i="1"/>
  <c r="F214" i="1"/>
  <c r="E214" i="1"/>
  <c r="D214" i="1"/>
  <c r="L213" i="1"/>
  <c r="H213" i="1"/>
  <c r="N213" i="1" s="1"/>
  <c r="G213" i="1"/>
  <c r="F213" i="1"/>
  <c r="E213" i="1"/>
  <c r="D213" i="1"/>
  <c r="L212" i="1"/>
  <c r="H212" i="1"/>
  <c r="N212" i="1" s="1"/>
  <c r="G212" i="1"/>
  <c r="F212" i="1"/>
  <c r="E212" i="1"/>
  <c r="D212" i="1"/>
  <c r="L211" i="1"/>
  <c r="H211" i="1"/>
  <c r="N211" i="1" s="1"/>
  <c r="G211" i="1"/>
  <c r="F211" i="1"/>
  <c r="E211" i="1"/>
  <c r="D211" i="1"/>
  <c r="L210" i="1"/>
  <c r="H210" i="1"/>
  <c r="N210" i="1" s="1"/>
  <c r="G210" i="1"/>
  <c r="F210" i="1"/>
  <c r="E210" i="1"/>
  <c r="D210" i="1"/>
  <c r="L209" i="1"/>
  <c r="H209" i="1"/>
  <c r="N209" i="1" s="1"/>
  <c r="G209" i="1"/>
  <c r="F209" i="1"/>
  <c r="E209" i="1"/>
  <c r="D209" i="1"/>
  <c r="L208" i="1"/>
  <c r="H208" i="1"/>
  <c r="N208" i="1" s="1"/>
  <c r="G208" i="1"/>
  <c r="F208" i="1"/>
  <c r="E208" i="1"/>
  <c r="D208" i="1"/>
  <c r="L206" i="1"/>
  <c r="H206" i="1"/>
  <c r="N206" i="1" s="1"/>
  <c r="G206" i="1"/>
  <c r="F206" i="1"/>
  <c r="E206" i="1"/>
  <c r="D206" i="1"/>
  <c r="L205" i="1"/>
  <c r="H205" i="1"/>
  <c r="N205" i="1" s="1"/>
  <c r="G205" i="1"/>
  <c r="F205" i="1"/>
  <c r="E205" i="1"/>
  <c r="D205" i="1"/>
  <c r="L204" i="1"/>
  <c r="H204" i="1"/>
  <c r="N204" i="1" s="1"/>
  <c r="G204" i="1"/>
  <c r="F204" i="1"/>
  <c r="E204" i="1"/>
  <c r="D204" i="1"/>
  <c r="L203" i="1"/>
  <c r="H203" i="1"/>
  <c r="N203" i="1" s="1"/>
  <c r="G203" i="1"/>
  <c r="F203" i="1"/>
  <c r="E203" i="1"/>
  <c r="D203" i="1"/>
  <c r="L202" i="1"/>
  <c r="H202" i="1"/>
  <c r="N202" i="1" s="1"/>
  <c r="G202" i="1"/>
  <c r="F202" i="1"/>
  <c r="E202" i="1"/>
  <c r="D202" i="1"/>
  <c r="L200" i="1"/>
  <c r="H200" i="1"/>
  <c r="N200" i="1" s="1"/>
  <c r="G200" i="1"/>
  <c r="F200" i="1"/>
  <c r="E200" i="1"/>
  <c r="D200" i="1"/>
  <c r="L199" i="1"/>
  <c r="H199" i="1"/>
  <c r="N199" i="1" s="1"/>
  <c r="G199" i="1"/>
  <c r="F199" i="1"/>
  <c r="E199" i="1"/>
  <c r="D199" i="1"/>
  <c r="L198" i="1"/>
  <c r="H198" i="1"/>
  <c r="N198" i="1" s="1"/>
  <c r="G198" i="1"/>
  <c r="F198" i="1"/>
  <c r="E198" i="1"/>
  <c r="D198" i="1"/>
  <c r="L197" i="1"/>
  <c r="H197" i="1"/>
  <c r="N197" i="1" s="1"/>
  <c r="G197" i="1"/>
  <c r="F197" i="1"/>
  <c r="E197" i="1"/>
  <c r="D197" i="1"/>
  <c r="L196" i="1"/>
  <c r="H196" i="1"/>
  <c r="N196" i="1" s="1"/>
  <c r="G196" i="1"/>
  <c r="F196" i="1"/>
  <c r="E196" i="1"/>
  <c r="D196" i="1"/>
  <c r="L195" i="1"/>
  <c r="H195" i="1"/>
  <c r="N195" i="1" s="1"/>
  <c r="G195" i="1"/>
  <c r="F195" i="1"/>
  <c r="E195" i="1"/>
  <c r="D195" i="1"/>
  <c r="L193" i="1"/>
  <c r="H193" i="1"/>
  <c r="N193" i="1" s="1"/>
  <c r="G193" i="1"/>
  <c r="F193" i="1"/>
  <c r="E193" i="1"/>
  <c r="D193" i="1"/>
  <c r="L191" i="1"/>
  <c r="H191" i="1"/>
  <c r="N191" i="1" s="1"/>
  <c r="G191" i="1"/>
  <c r="F191" i="1"/>
  <c r="E191" i="1"/>
  <c r="D191" i="1"/>
  <c r="L190" i="1"/>
  <c r="H190" i="1"/>
  <c r="N190" i="1" s="1"/>
  <c r="G190" i="1"/>
  <c r="F190" i="1"/>
  <c r="E190" i="1"/>
  <c r="D190" i="1"/>
  <c r="L189" i="1"/>
  <c r="H189" i="1"/>
  <c r="N189" i="1" s="1"/>
  <c r="G189" i="1"/>
  <c r="F189" i="1"/>
  <c r="E189" i="1"/>
  <c r="D189" i="1"/>
  <c r="L188" i="1"/>
  <c r="H188" i="1"/>
  <c r="N188" i="1" s="1"/>
  <c r="G188" i="1"/>
  <c r="F188" i="1"/>
  <c r="E188" i="1"/>
  <c r="D188" i="1"/>
  <c r="L186" i="1"/>
  <c r="H186" i="1"/>
  <c r="N186" i="1" s="1"/>
  <c r="G186" i="1"/>
  <c r="F186" i="1"/>
  <c r="E186" i="1"/>
  <c r="D186" i="1"/>
  <c r="L185" i="1"/>
  <c r="H185" i="1"/>
  <c r="N185" i="1" s="1"/>
  <c r="G185" i="1"/>
  <c r="F185" i="1"/>
  <c r="E185" i="1"/>
  <c r="D185" i="1"/>
  <c r="L183" i="1"/>
  <c r="H183" i="1"/>
  <c r="N183" i="1" s="1"/>
  <c r="G183" i="1"/>
  <c r="F183" i="1"/>
  <c r="E183" i="1"/>
  <c r="D183" i="1"/>
  <c r="L182" i="1"/>
  <c r="H182" i="1"/>
  <c r="N182" i="1" s="1"/>
  <c r="G182" i="1"/>
  <c r="F182" i="1"/>
  <c r="E182" i="1"/>
  <c r="D182" i="1"/>
  <c r="L181" i="1"/>
  <c r="H181" i="1"/>
  <c r="N181" i="1" s="1"/>
  <c r="G181" i="1"/>
  <c r="F181" i="1"/>
  <c r="E181" i="1"/>
  <c r="D181" i="1"/>
  <c r="L179" i="1"/>
  <c r="H179" i="1"/>
  <c r="N179" i="1" s="1"/>
  <c r="G179" i="1"/>
  <c r="F179" i="1"/>
  <c r="E179" i="1"/>
  <c r="D179" i="1"/>
  <c r="L178" i="1"/>
  <c r="H178" i="1"/>
  <c r="N178" i="1" s="1"/>
  <c r="G178" i="1"/>
  <c r="F178" i="1"/>
  <c r="E178" i="1"/>
  <c r="D178" i="1"/>
  <c r="L177" i="1"/>
  <c r="H177" i="1"/>
  <c r="N177" i="1" s="1"/>
  <c r="G177" i="1"/>
  <c r="F177" i="1"/>
  <c r="E177" i="1"/>
  <c r="D177" i="1"/>
  <c r="L176" i="1"/>
  <c r="H176" i="1"/>
  <c r="N176" i="1" s="1"/>
  <c r="G176" i="1"/>
  <c r="F176" i="1"/>
  <c r="E176" i="1"/>
  <c r="D176" i="1"/>
  <c r="L175" i="1"/>
  <c r="H175" i="1"/>
  <c r="N175" i="1" s="1"/>
  <c r="G175" i="1"/>
  <c r="F175" i="1"/>
  <c r="E175" i="1"/>
  <c r="D175" i="1"/>
  <c r="L173" i="1"/>
  <c r="H173" i="1"/>
  <c r="N173" i="1" s="1"/>
  <c r="G173" i="1"/>
  <c r="F173" i="1"/>
  <c r="E173" i="1"/>
  <c r="D173" i="1"/>
  <c r="L172" i="1"/>
  <c r="H172" i="1"/>
  <c r="N172" i="1" s="1"/>
  <c r="G172" i="1"/>
  <c r="F172" i="1"/>
  <c r="E172" i="1"/>
  <c r="D172" i="1"/>
  <c r="L171" i="1"/>
  <c r="H171" i="1"/>
  <c r="N171" i="1" s="1"/>
  <c r="G171" i="1"/>
  <c r="F171" i="1"/>
  <c r="E171" i="1"/>
  <c r="D171" i="1"/>
  <c r="L170" i="1"/>
  <c r="H170" i="1"/>
  <c r="N170" i="1" s="1"/>
  <c r="G170" i="1"/>
  <c r="F170" i="1"/>
  <c r="E170" i="1"/>
  <c r="D170" i="1"/>
  <c r="L169" i="1"/>
  <c r="H169" i="1"/>
  <c r="N169" i="1" s="1"/>
  <c r="G169" i="1"/>
  <c r="F169" i="1"/>
  <c r="E169" i="1"/>
  <c r="D169" i="1"/>
  <c r="L168" i="1"/>
  <c r="H168" i="1"/>
  <c r="N168" i="1" s="1"/>
  <c r="G168" i="1"/>
  <c r="F168" i="1"/>
  <c r="E168" i="1"/>
  <c r="D168" i="1"/>
  <c r="L165" i="1"/>
  <c r="H165" i="1"/>
  <c r="N165" i="1" s="1"/>
  <c r="G165" i="1"/>
  <c r="F165" i="1"/>
  <c r="E165" i="1"/>
  <c r="D165" i="1"/>
  <c r="L164" i="1"/>
  <c r="H164" i="1"/>
  <c r="N164" i="1" s="1"/>
  <c r="G164" i="1"/>
  <c r="F164" i="1"/>
  <c r="E164" i="1"/>
  <c r="D164" i="1"/>
  <c r="L163" i="1"/>
  <c r="H163" i="1"/>
  <c r="N163" i="1" s="1"/>
  <c r="G163" i="1"/>
  <c r="F163" i="1"/>
  <c r="E163" i="1"/>
  <c r="D163" i="1"/>
  <c r="L162" i="1"/>
  <c r="H162" i="1"/>
  <c r="N162" i="1" s="1"/>
  <c r="G162" i="1"/>
  <c r="F162" i="1"/>
  <c r="E162" i="1"/>
  <c r="D162" i="1"/>
  <c r="L161" i="1"/>
  <c r="H161" i="1"/>
  <c r="N161" i="1" s="1"/>
  <c r="G161" i="1"/>
  <c r="F161" i="1"/>
  <c r="E161" i="1"/>
  <c r="D161" i="1"/>
  <c r="L160" i="1"/>
  <c r="H160" i="1"/>
  <c r="N160" i="1" s="1"/>
  <c r="G160" i="1"/>
  <c r="F160" i="1"/>
  <c r="E160" i="1"/>
  <c r="D160" i="1"/>
  <c r="L157" i="1"/>
  <c r="H157" i="1"/>
  <c r="N157" i="1" s="1"/>
  <c r="G157" i="1"/>
  <c r="F157" i="1"/>
  <c r="E157" i="1"/>
  <c r="D157" i="1"/>
  <c r="L156" i="1"/>
  <c r="H156" i="1"/>
  <c r="N156" i="1" s="1"/>
  <c r="G156" i="1"/>
  <c r="F156" i="1"/>
  <c r="E156" i="1"/>
  <c r="D156" i="1"/>
  <c r="L153" i="1"/>
  <c r="H153" i="1"/>
  <c r="N153" i="1" s="1"/>
  <c r="G153" i="1"/>
  <c r="F153" i="1"/>
  <c r="E153" i="1"/>
  <c r="D153" i="1"/>
  <c r="L150" i="1"/>
  <c r="H150" i="1"/>
  <c r="N150" i="1" s="1"/>
  <c r="G150" i="1"/>
  <c r="F150" i="1"/>
  <c r="E150" i="1"/>
  <c r="D150" i="1"/>
  <c r="L149" i="1"/>
  <c r="H149" i="1"/>
  <c r="N149" i="1" s="1"/>
  <c r="G149" i="1"/>
  <c r="F149" i="1"/>
  <c r="E149" i="1"/>
  <c r="D149" i="1"/>
  <c r="L148" i="1"/>
  <c r="H148" i="1"/>
  <c r="N148" i="1" s="1"/>
  <c r="G148" i="1"/>
  <c r="F148" i="1"/>
  <c r="E148" i="1"/>
  <c r="D148" i="1"/>
  <c r="L147" i="1"/>
  <c r="H147" i="1"/>
  <c r="N147" i="1" s="1"/>
  <c r="G147" i="1"/>
  <c r="F147" i="1"/>
  <c r="E147" i="1"/>
  <c r="D147" i="1"/>
  <c r="L146" i="1"/>
  <c r="H146" i="1"/>
  <c r="N146" i="1" s="1"/>
  <c r="G146" i="1"/>
  <c r="F146" i="1"/>
  <c r="E146" i="1"/>
  <c r="D146" i="1"/>
  <c r="L145" i="1"/>
  <c r="H145" i="1"/>
  <c r="N145" i="1" s="1"/>
  <c r="G145" i="1"/>
  <c r="F145" i="1"/>
  <c r="E145" i="1"/>
  <c r="D145" i="1"/>
  <c r="L142" i="1"/>
  <c r="H142" i="1"/>
  <c r="N142" i="1" s="1"/>
  <c r="G142" i="1"/>
  <c r="F142" i="1"/>
  <c r="E142" i="1"/>
  <c r="D142" i="1"/>
  <c r="L141" i="1"/>
  <c r="H141" i="1"/>
  <c r="N141" i="1" s="1"/>
  <c r="G141" i="1"/>
  <c r="F141" i="1"/>
  <c r="E141" i="1"/>
  <c r="D141" i="1"/>
  <c r="L140" i="1"/>
  <c r="H140" i="1"/>
  <c r="N140" i="1" s="1"/>
  <c r="G140" i="1"/>
  <c r="F140" i="1"/>
  <c r="E140" i="1"/>
  <c r="D140" i="1"/>
  <c r="L139" i="1"/>
  <c r="H139" i="1"/>
  <c r="N139" i="1" s="1"/>
  <c r="G139" i="1"/>
  <c r="F139" i="1"/>
  <c r="E139" i="1"/>
  <c r="D139" i="1"/>
  <c r="L138" i="1"/>
  <c r="H138" i="1"/>
  <c r="N138" i="1" s="1"/>
  <c r="G138" i="1"/>
  <c r="F138" i="1"/>
  <c r="E138" i="1"/>
  <c r="D138" i="1"/>
  <c r="L137" i="1"/>
  <c r="H137" i="1"/>
  <c r="N137" i="1" s="1"/>
  <c r="G137" i="1"/>
  <c r="F137" i="1"/>
  <c r="E137" i="1"/>
  <c r="D137" i="1"/>
  <c r="L136" i="1"/>
  <c r="H136" i="1"/>
  <c r="N136" i="1" s="1"/>
  <c r="G136" i="1"/>
  <c r="F136" i="1"/>
  <c r="E136" i="1"/>
  <c r="D136" i="1"/>
  <c r="L135" i="1"/>
  <c r="H135" i="1"/>
  <c r="N135" i="1" s="1"/>
  <c r="G135" i="1"/>
  <c r="F135" i="1"/>
  <c r="E135" i="1"/>
  <c r="D135" i="1"/>
  <c r="L132" i="1"/>
  <c r="H132" i="1"/>
  <c r="N132" i="1" s="1"/>
  <c r="G132" i="1"/>
  <c r="F132" i="1"/>
  <c r="E132" i="1"/>
  <c r="D132" i="1"/>
  <c r="L131" i="1"/>
  <c r="H131" i="1"/>
  <c r="N131" i="1" s="1"/>
  <c r="G131" i="1"/>
  <c r="F131" i="1"/>
  <c r="E131" i="1"/>
  <c r="D131" i="1"/>
  <c r="L128" i="1"/>
  <c r="H128" i="1"/>
  <c r="N128" i="1" s="1"/>
  <c r="G128" i="1"/>
  <c r="F128" i="1"/>
  <c r="E128" i="1"/>
  <c r="D128" i="1"/>
  <c r="L125" i="1"/>
  <c r="H125" i="1"/>
  <c r="N125" i="1" s="1"/>
  <c r="G125" i="1"/>
  <c r="F125" i="1"/>
  <c r="E125" i="1"/>
  <c r="D125" i="1"/>
  <c r="L122" i="1"/>
  <c r="H122" i="1"/>
  <c r="N122" i="1" s="1"/>
  <c r="G122" i="1"/>
  <c r="F122" i="1"/>
  <c r="E122" i="1"/>
  <c r="D122" i="1"/>
  <c r="L119" i="1"/>
  <c r="H119" i="1"/>
  <c r="N119" i="1" s="1"/>
  <c r="G119" i="1"/>
  <c r="F119" i="1"/>
  <c r="E119" i="1"/>
  <c r="D119" i="1"/>
  <c r="L116" i="1"/>
  <c r="H116" i="1"/>
  <c r="N116" i="1" s="1"/>
  <c r="G116" i="1"/>
  <c r="F116" i="1"/>
  <c r="E116" i="1"/>
  <c r="D116" i="1"/>
  <c r="L113" i="1"/>
  <c r="H113" i="1"/>
  <c r="N113" i="1" s="1"/>
  <c r="G113" i="1"/>
  <c r="F113" i="1"/>
  <c r="E113" i="1"/>
  <c r="D113" i="1"/>
  <c r="L112" i="1"/>
  <c r="H112" i="1"/>
  <c r="N112" i="1" s="1"/>
  <c r="G112" i="1"/>
  <c r="F112" i="1"/>
  <c r="E112" i="1"/>
  <c r="D112" i="1"/>
  <c r="L110" i="1"/>
  <c r="H110" i="1"/>
  <c r="N110" i="1" s="1"/>
  <c r="G110" i="1"/>
  <c r="F110" i="1"/>
  <c r="E110" i="1"/>
  <c r="D110" i="1"/>
  <c r="L108" i="1"/>
  <c r="H108" i="1"/>
  <c r="N108" i="1" s="1"/>
  <c r="G108" i="1"/>
  <c r="F108" i="1"/>
  <c r="E108" i="1"/>
  <c r="D108" i="1"/>
  <c r="L107" i="1"/>
  <c r="H107" i="1"/>
  <c r="N107" i="1" s="1"/>
  <c r="G107" i="1"/>
  <c r="F107" i="1"/>
  <c r="E107" i="1"/>
  <c r="D107" i="1"/>
  <c r="L104" i="1"/>
  <c r="H104" i="1"/>
  <c r="N104" i="1" s="1"/>
  <c r="G104" i="1"/>
  <c r="F104" i="1"/>
  <c r="E104" i="1"/>
  <c r="D104" i="1"/>
  <c r="L103" i="1"/>
  <c r="H103" i="1"/>
  <c r="N103" i="1" s="1"/>
  <c r="G103" i="1"/>
  <c r="F103" i="1"/>
  <c r="E103" i="1"/>
  <c r="D103" i="1"/>
  <c r="L101" i="1"/>
  <c r="H101" i="1"/>
  <c r="N101" i="1" s="1"/>
  <c r="G101" i="1"/>
  <c r="F101" i="1"/>
  <c r="E101" i="1"/>
  <c r="D101" i="1"/>
  <c r="L99" i="1"/>
  <c r="H99" i="1"/>
  <c r="N99" i="1" s="1"/>
  <c r="G99" i="1"/>
  <c r="F99" i="1"/>
  <c r="E99" i="1"/>
  <c r="D99" i="1"/>
  <c r="L98" i="1"/>
  <c r="H98" i="1"/>
  <c r="N98" i="1" s="1"/>
  <c r="G98" i="1"/>
  <c r="F98" i="1"/>
  <c r="E98" i="1"/>
  <c r="D98" i="1"/>
  <c r="L96" i="1"/>
  <c r="H96" i="1"/>
  <c r="N96" i="1" s="1"/>
  <c r="G96" i="1"/>
  <c r="F96" i="1"/>
  <c r="E96" i="1"/>
  <c r="D96" i="1"/>
  <c r="L94" i="1"/>
  <c r="H94" i="1"/>
  <c r="N94" i="1" s="1"/>
  <c r="G94" i="1"/>
  <c r="F94" i="1"/>
  <c r="E94" i="1"/>
  <c r="D94" i="1"/>
  <c r="L93" i="1"/>
  <c r="H93" i="1"/>
  <c r="N93" i="1" s="1"/>
  <c r="G93" i="1"/>
  <c r="F93" i="1"/>
  <c r="E93" i="1"/>
  <c r="D93" i="1"/>
  <c r="L91" i="1"/>
  <c r="H91" i="1"/>
  <c r="N91" i="1" s="1"/>
  <c r="G91" i="1"/>
  <c r="F91" i="1"/>
  <c r="E91" i="1"/>
  <c r="D91" i="1"/>
  <c r="L90" i="1"/>
  <c r="H90" i="1"/>
  <c r="N90" i="1" s="1"/>
  <c r="G90" i="1"/>
  <c r="F90" i="1"/>
  <c r="E90" i="1"/>
  <c r="D90" i="1"/>
  <c r="L88" i="1"/>
  <c r="H88" i="1"/>
  <c r="N88" i="1" s="1"/>
  <c r="G88" i="1"/>
  <c r="F88" i="1"/>
  <c r="E88" i="1"/>
  <c r="D88" i="1"/>
  <c r="L87" i="1"/>
  <c r="H87" i="1"/>
  <c r="N87" i="1" s="1"/>
  <c r="G87" i="1"/>
  <c r="F87" i="1"/>
  <c r="E87" i="1"/>
  <c r="D87" i="1"/>
  <c r="L85" i="1"/>
  <c r="H85" i="1"/>
  <c r="N85" i="1" s="1"/>
  <c r="G85" i="1"/>
  <c r="F85" i="1"/>
  <c r="E85" i="1"/>
  <c r="D85" i="1"/>
  <c r="L83" i="1"/>
  <c r="H83" i="1"/>
  <c r="N83" i="1" s="1"/>
  <c r="G83" i="1"/>
  <c r="F83" i="1"/>
  <c r="E83" i="1"/>
  <c r="D83" i="1"/>
  <c r="L82" i="1"/>
  <c r="H82" i="1"/>
  <c r="N82" i="1" s="1"/>
  <c r="G82" i="1"/>
  <c r="F82" i="1"/>
  <c r="E82" i="1"/>
  <c r="D82" i="1"/>
  <c r="L81" i="1"/>
  <c r="H81" i="1"/>
  <c r="N81" i="1" s="1"/>
  <c r="G81" i="1"/>
  <c r="F81" i="1"/>
  <c r="E81" i="1"/>
  <c r="D81" i="1"/>
  <c r="L80" i="1"/>
  <c r="H80" i="1"/>
  <c r="N80" i="1" s="1"/>
  <c r="G80" i="1"/>
  <c r="F80" i="1"/>
  <c r="E80" i="1"/>
  <c r="D80" i="1"/>
  <c r="L79" i="1"/>
  <c r="H79" i="1"/>
  <c r="N79" i="1" s="1"/>
  <c r="G79" i="1"/>
  <c r="F79" i="1"/>
  <c r="E79" i="1"/>
  <c r="D79" i="1"/>
  <c r="L77" i="1"/>
  <c r="H77" i="1"/>
  <c r="N77" i="1" s="1"/>
  <c r="G77" i="1"/>
  <c r="F77" i="1"/>
  <c r="E77" i="1"/>
  <c r="D77" i="1"/>
  <c r="L76" i="1"/>
  <c r="H76" i="1"/>
  <c r="N76" i="1" s="1"/>
  <c r="G76" i="1"/>
  <c r="F76" i="1"/>
  <c r="E76" i="1"/>
  <c r="D76" i="1"/>
  <c r="L74" i="1"/>
  <c r="H74" i="1"/>
  <c r="N74" i="1" s="1"/>
  <c r="G74" i="1"/>
  <c r="F74" i="1"/>
  <c r="E74" i="1"/>
  <c r="D74" i="1"/>
  <c r="L73" i="1"/>
  <c r="H73" i="1"/>
  <c r="N73" i="1" s="1"/>
  <c r="G73" i="1"/>
  <c r="F73" i="1"/>
  <c r="E73" i="1"/>
  <c r="D73" i="1"/>
  <c r="L72" i="1"/>
  <c r="H72" i="1"/>
  <c r="N72" i="1" s="1"/>
  <c r="G72" i="1"/>
  <c r="F72" i="1"/>
  <c r="E72" i="1"/>
  <c r="D72" i="1"/>
  <c r="L69" i="1"/>
  <c r="H69" i="1"/>
  <c r="N69" i="1" s="1"/>
  <c r="G69" i="1"/>
  <c r="F69" i="1"/>
  <c r="E69" i="1"/>
  <c r="D69" i="1"/>
  <c r="L68" i="1"/>
  <c r="H68" i="1"/>
  <c r="N68" i="1" s="1"/>
  <c r="G68" i="1"/>
  <c r="F68" i="1"/>
  <c r="E68" i="1"/>
  <c r="D68" i="1"/>
  <c r="L67" i="1"/>
  <c r="H67" i="1"/>
  <c r="N67" i="1" s="1"/>
  <c r="G67" i="1"/>
  <c r="F67" i="1"/>
  <c r="E67" i="1"/>
  <c r="D67" i="1"/>
  <c r="L64" i="1"/>
  <c r="H64" i="1"/>
  <c r="N64" i="1" s="1"/>
  <c r="G64" i="1"/>
  <c r="F64" i="1"/>
  <c r="E64" i="1"/>
  <c r="D64" i="1"/>
  <c r="L63" i="1"/>
  <c r="H63" i="1"/>
  <c r="N63" i="1" s="1"/>
  <c r="G63" i="1"/>
  <c r="F63" i="1"/>
  <c r="E63" i="1"/>
  <c r="D63" i="1"/>
  <c r="L60" i="1"/>
  <c r="H60" i="1"/>
  <c r="N60" i="1" s="1"/>
  <c r="G60" i="1"/>
  <c r="F60" i="1"/>
  <c r="E60" i="1"/>
  <c r="D60" i="1"/>
  <c r="L59" i="1"/>
  <c r="H59" i="1"/>
  <c r="N59" i="1" s="1"/>
  <c r="G59" i="1"/>
  <c r="F59" i="1"/>
  <c r="E59" i="1"/>
  <c r="D59" i="1"/>
  <c r="L57" i="1"/>
  <c r="H57" i="1"/>
  <c r="N57" i="1" s="1"/>
  <c r="G57" i="1"/>
  <c r="F57" i="1"/>
  <c r="E57" i="1"/>
  <c r="D57" i="1"/>
  <c r="L55" i="1"/>
  <c r="H55" i="1"/>
  <c r="N55" i="1" s="1"/>
  <c r="G55" i="1"/>
  <c r="F55" i="1"/>
  <c r="E55" i="1"/>
  <c r="D55" i="1"/>
  <c r="L54" i="1"/>
  <c r="H54" i="1"/>
  <c r="N54" i="1" s="1"/>
  <c r="G54" i="1"/>
  <c r="F54" i="1"/>
  <c r="E54" i="1"/>
  <c r="D54" i="1"/>
  <c r="L52" i="1"/>
  <c r="H52" i="1"/>
  <c r="N52" i="1" s="1"/>
  <c r="G52" i="1"/>
  <c r="F52" i="1"/>
  <c r="E52" i="1"/>
  <c r="D52" i="1"/>
  <c r="L50" i="1"/>
  <c r="H50" i="1"/>
  <c r="N50" i="1" s="1"/>
  <c r="G50" i="1"/>
  <c r="F50" i="1"/>
  <c r="E50" i="1"/>
  <c r="D50" i="1"/>
  <c r="L48" i="1"/>
  <c r="H48" i="1"/>
  <c r="N48" i="1" s="1"/>
  <c r="G48" i="1"/>
  <c r="F48" i="1"/>
  <c r="E48" i="1"/>
  <c r="D48" i="1"/>
  <c r="L47" i="1"/>
  <c r="H47" i="1"/>
  <c r="N47" i="1" s="1"/>
  <c r="G47" i="1"/>
  <c r="F47" i="1"/>
  <c r="E47" i="1"/>
  <c r="D47" i="1"/>
  <c r="L46" i="1"/>
  <c r="H46" i="1"/>
  <c r="N46" i="1" s="1"/>
  <c r="G46" i="1"/>
  <c r="F46" i="1"/>
  <c r="E46" i="1"/>
  <c r="D46" i="1"/>
  <c r="L45" i="1"/>
  <c r="H45" i="1"/>
  <c r="N45" i="1" s="1"/>
  <c r="G45" i="1"/>
  <c r="F45" i="1"/>
  <c r="E45" i="1"/>
  <c r="D45" i="1"/>
  <c r="L44" i="1"/>
  <c r="H44" i="1"/>
  <c r="N44" i="1" s="1"/>
  <c r="G44" i="1"/>
  <c r="F44" i="1"/>
  <c r="E44" i="1"/>
  <c r="D44" i="1"/>
  <c r="L43" i="1"/>
  <c r="H43" i="1"/>
  <c r="N43" i="1" s="1"/>
  <c r="G43" i="1"/>
  <c r="F43" i="1"/>
  <c r="E43" i="1"/>
  <c r="D43" i="1"/>
  <c r="L42" i="1"/>
  <c r="H42" i="1"/>
  <c r="N42" i="1" s="1"/>
  <c r="G42" i="1"/>
  <c r="F42" i="1"/>
  <c r="E42" i="1"/>
  <c r="D42" i="1"/>
  <c r="L39" i="1"/>
  <c r="H39" i="1"/>
  <c r="N39" i="1" s="1"/>
  <c r="G39" i="1"/>
  <c r="F39" i="1"/>
  <c r="E39" i="1"/>
  <c r="D39" i="1"/>
  <c r="L38" i="1"/>
  <c r="H38" i="1"/>
  <c r="N38" i="1" s="1"/>
  <c r="G38" i="1"/>
  <c r="F38" i="1"/>
  <c r="E38" i="1"/>
  <c r="D38" i="1"/>
  <c r="L37" i="1"/>
  <c r="H37" i="1"/>
  <c r="N37" i="1" s="1"/>
  <c r="G37" i="1"/>
  <c r="F37" i="1"/>
  <c r="E37" i="1"/>
  <c r="D37" i="1"/>
  <c r="L36" i="1"/>
  <c r="H36" i="1"/>
  <c r="N36" i="1" s="1"/>
  <c r="G36" i="1"/>
  <c r="F36" i="1"/>
  <c r="E36" i="1"/>
  <c r="D36" i="1"/>
  <c r="L35" i="1"/>
  <c r="H35" i="1"/>
  <c r="N35" i="1" s="1"/>
  <c r="G35" i="1"/>
  <c r="F35" i="1"/>
  <c r="E35" i="1"/>
  <c r="D35" i="1"/>
  <c r="L34" i="1"/>
  <c r="H34" i="1"/>
  <c r="N34" i="1" s="1"/>
  <c r="G34" i="1"/>
  <c r="F34" i="1"/>
  <c r="E34" i="1"/>
  <c r="D34" i="1"/>
  <c r="L31" i="1"/>
  <c r="H31" i="1"/>
  <c r="N31" i="1" s="1"/>
  <c r="G31" i="1"/>
  <c r="F31" i="1"/>
  <c r="E31" i="1"/>
  <c r="D31" i="1"/>
  <c r="L28" i="1"/>
  <c r="H28" i="1"/>
  <c r="N28" i="1" s="1"/>
  <c r="G28" i="1"/>
  <c r="F28" i="1"/>
  <c r="E28" i="1"/>
  <c r="D28" i="1"/>
  <c r="L25" i="1"/>
  <c r="H25" i="1"/>
  <c r="N25" i="1" s="1"/>
  <c r="G25" i="1"/>
  <c r="F25" i="1"/>
  <c r="E25" i="1"/>
  <c r="D25" i="1"/>
  <c r="L22" i="1"/>
  <c r="H22" i="1"/>
  <c r="N22" i="1" s="1"/>
  <c r="G22" i="1"/>
  <c r="F22" i="1"/>
  <c r="E22" i="1"/>
  <c r="D22" i="1"/>
  <c r="L21" i="1"/>
  <c r="H21" i="1"/>
  <c r="N21" i="1" s="1"/>
  <c r="G21" i="1"/>
  <c r="F21" i="1"/>
  <c r="E21" i="1"/>
  <c r="D21" i="1"/>
  <c r="L20" i="1"/>
  <c r="H20" i="1"/>
  <c r="N20" i="1" s="1"/>
  <c r="G20" i="1"/>
  <c r="F20" i="1"/>
  <c r="E20" i="1"/>
  <c r="D20" i="1"/>
  <c r="L19" i="1"/>
  <c r="H19" i="1"/>
  <c r="N19" i="1" s="1"/>
  <c r="G19" i="1"/>
  <c r="F19" i="1"/>
  <c r="E19" i="1"/>
  <c r="D19" i="1"/>
  <c r="L18" i="1"/>
  <c r="H18" i="1"/>
  <c r="N18" i="1" s="1"/>
  <c r="G18" i="1"/>
  <c r="F18" i="1"/>
  <c r="E18" i="1"/>
  <c r="D18" i="1"/>
  <c r="D16" i="1"/>
  <c r="C15" i="1"/>
  <c r="AB280" i="1"/>
  <c r="AB277" i="1"/>
  <c r="AB274" i="1"/>
  <c r="AB273" i="1"/>
  <c r="AB272" i="1"/>
  <c r="AB271" i="1"/>
  <c r="AB270" i="1"/>
  <c r="AB269" i="1"/>
  <c r="AB268" i="1"/>
  <c r="AB267" i="1"/>
  <c r="AB266" i="1"/>
  <c r="AB265" i="1"/>
  <c r="AB263" i="1"/>
  <c r="AB262" i="1"/>
  <c r="AB261" i="1"/>
  <c r="AB260" i="1"/>
  <c r="AB259" i="1"/>
  <c r="AB258" i="1"/>
  <c r="AB257" i="1"/>
  <c r="AB256" i="1"/>
  <c r="AB255" i="1"/>
  <c r="AB254" i="1"/>
  <c r="AB253" i="1"/>
  <c r="AB252" i="1"/>
  <c r="AB251" i="1"/>
  <c r="AB250" i="1"/>
  <c r="AB249" i="1"/>
  <c r="AB246" i="1"/>
  <c r="AB245" i="1"/>
  <c r="AB242" i="1"/>
  <c r="AB241" i="1"/>
  <c r="AB240" i="1"/>
  <c r="AB237" i="1"/>
  <c r="AB235" i="1"/>
  <c r="AB234" i="1"/>
  <c r="AB233" i="1"/>
  <c r="AB232" i="1"/>
  <c r="AB229" i="1"/>
  <c r="AB226" i="1"/>
  <c r="AB223" i="1"/>
  <c r="AB220" i="1"/>
  <c r="AB219" i="1"/>
  <c r="AB218" i="1"/>
  <c r="AB217" i="1"/>
  <c r="AB214" i="1"/>
  <c r="AB213" i="1"/>
  <c r="AB212" i="1"/>
  <c r="AB211" i="1"/>
  <c r="AB210" i="1"/>
  <c r="AB209" i="1"/>
  <c r="AB208" i="1"/>
  <c r="AB206" i="1"/>
  <c r="AB205" i="1"/>
  <c r="AB204" i="1"/>
  <c r="AB203" i="1"/>
  <c r="AB202" i="1"/>
  <c r="AB200" i="1"/>
  <c r="AB199" i="1"/>
  <c r="AB198" i="1"/>
  <c r="AB197" i="1"/>
  <c r="AB196" i="1"/>
  <c r="AB195" i="1"/>
  <c r="AB193" i="1"/>
  <c r="AB191" i="1"/>
  <c r="AB190" i="1"/>
  <c r="AB189" i="1"/>
  <c r="AB188" i="1"/>
  <c r="AB186" i="1"/>
  <c r="AB185" i="1"/>
  <c r="AB183" i="1"/>
  <c r="AB182" i="1"/>
  <c r="AB181" i="1"/>
  <c r="AB179" i="1"/>
  <c r="AB178" i="1"/>
  <c r="AB177" i="1"/>
  <c r="AB176" i="1"/>
  <c r="AB175" i="1"/>
  <c r="AB173" i="1"/>
  <c r="AB172" i="1"/>
  <c r="AB171" i="1"/>
  <c r="AB170" i="1"/>
  <c r="AB169" i="1"/>
  <c r="AB168" i="1"/>
  <c r="AB165" i="1"/>
  <c r="AB164" i="1"/>
  <c r="AB163" i="1"/>
  <c r="AB162" i="1"/>
  <c r="AB161" i="1"/>
  <c r="AB160" i="1"/>
  <c r="AB157" i="1"/>
  <c r="AB156" i="1"/>
  <c r="AB153" i="1"/>
  <c r="AB150" i="1"/>
  <c r="AB149" i="1"/>
  <c r="AB148" i="1"/>
  <c r="AB147" i="1"/>
  <c r="AB146" i="1"/>
  <c r="AB145" i="1"/>
  <c r="AB142" i="1"/>
  <c r="AB141" i="1"/>
  <c r="AB140" i="1"/>
  <c r="AB139" i="1"/>
  <c r="AB138" i="1"/>
  <c r="AB137" i="1"/>
  <c r="AB136" i="1"/>
  <c r="AB135" i="1"/>
  <c r="AB132" i="1"/>
  <c r="AB131" i="1"/>
  <c r="AB128" i="1"/>
  <c r="AB125" i="1"/>
  <c r="AB122" i="1"/>
  <c r="AB119" i="1"/>
  <c r="AB116" i="1"/>
  <c r="AB113" i="1"/>
  <c r="AB112" i="1"/>
  <c r="AB110" i="1"/>
  <c r="AB108" i="1"/>
  <c r="AB107" i="1"/>
  <c r="AB104" i="1"/>
  <c r="AB103" i="1"/>
  <c r="AB101" i="1"/>
  <c r="AB99" i="1"/>
  <c r="AB98" i="1"/>
  <c r="AB96" i="1"/>
  <c r="AB94" i="1"/>
  <c r="AB93" i="1"/>
  <c r="AB91" i="1"/>
  <c r="AB90" i="1"/>
  <c r="AB88" i="1"/>
  <c r="AB87" i="1"/>
  <c r="AB85" i="1"/>
  <c r="AB83" i="1"/>
  <c r="AB82" i="1"/>
  <c r="AB81" i="1"/>
  <c r="AB80" i="1"/>
  <c r="AB79" i="1"/>
  <c r="AB77" i="1"/>
  <c r="AB76" i="1"/>
  <c r="AB74" i="1"/>
  <c r="AB73" i="1"/>
  <c r="AB72" i="1"/>
  <c r="AB69" i="1"/>
  <c r="AB68" i="1"/>
  <c r="AB67" i="1"/>
  <c r="AB64" i="1"/>
  <c r="AB63" i="1"/>
  <c r="AB60" i="1"/>
  <c r="AB59" i="1"/>
  <c r="AB57" i="1"/>
  <c r="AB55" i="1"/>
  <c r="AB54" i="1"/>
  <c r="AB52" i="1"/>
  <c r="AB50" i="1"/>
  <c r="AB48" i="1"/>
  <c r="AB47" i="1"/>
  <c r="AB46" i="1"/>
  <c r="AB45" i="1"/>
  <c r="AB44" i="1"/>
  <c r="AB43" i="1"/>
  <c r="AB42" i="1"/>
  <c r="AB39" i="1"/>
  <c r="AB38" i="1"/>
  <c r="AB37" i="1"/>
  <c r="AB36" i="1"/>
  <c r="AB35" i="1"/>
  <c r="AB34" i="1"/>
  <c r="AB31" i="1"/>
  <c r="AB28" i="1"/>
  <c r="AB25" i="1"/>
  <c r="AB22" i="1"/>
  <c r="AB21" i="1"/>
  <c r="AB20" i="1"/>
  <c r="AB19" i="1"/>
  <c r="AB18" i="1"/>
  <c r="AB17" i="1"/>
  <c r="N282" i="1" l="1"/>
  <c r="AB282" i="1"/>
  <c r="R18" i="1"/>
  <c r="R19" i="1" l="1"/>
  <c r="C18" i="1"/>
  <c r="R20" i="1" l="1"/>
  <c r="C19" i="1"/>
  <c r="R21" i="1" l="1"/>
  <c r="C20" i="1"/>
  <c r="R22" i="1" l="1"/>
  <c r="C21" i="1"/>
  <c r="R25" i="1" l="1"/>
  <c r="C22" i="1"/>
  <c r="R28" i="1" l="1"/>
  <c r="C25" i="1"/>
  <c r="R31" i="1" l="1"/>
  <c r="C28" i="1"/>
  <c r="R34" i="1" l="1"/>
  <c r="C31" i="1"/>
  <c r="R35" i="1" l="1"/>
  <c r="C34" i="1"/>
  <c r="R36" i="1" l="1"/>
  <c r="C35" i="1"/>
  <c r="R37" i="1" l="1"/>
  <c r="C36" i="1"/>
  <c r="R38" i="1" l="1"/>
  <c r="C37" i="1"/>
  <c r="R39" i="1" l="1"/>
  <c r="C38" i="1"/>
  <c r="R42" i="1" l="1"/>
  <c r="C39" i="1"/>
  <c r="R43" i="1" l="1"/>
  <c r="C42" i="1"/>
  <c r="R44" i="1" l="1"/>
  <c r="C43" i="1"/>
  <c r="R45" i="1" l="1"/>
  <c r="C44" i="1"/>
  <c r="R46" i="1" l="1"/>
  <c r="C45" i="1"/>
  <c r="R47" i="1" l="1"/>
  <c r="C46" i="1"/>
  <c r="R48" i="1" l="1"/>
  <c r="C47" i="1"/>
  <c r="R50" i="1" l="1"/>
  <c r="C48" i="1"/>
  <c r="R52" i="1" l="1"/>
  <c r="C50" i="1"/>
  <c r="R54" i="1" l="1"/>
  <c r="C52" i="1"/>
  <c r="R55" i="1" l="1"/>
  <c r="C54" i="1"/>
  <c r="R57" i="1" l="1"/>
  <c r="C55" i="1"/>
  <c r="R59" i="1" l="1"/>
  <c r="C57" i="1"/>
  <c r="R60" i="1" l="1"/>
  <c r="C59" i="1"/>
  <c r="R63" i="1" l="1"/>
  <c r="C60" i="1"/>
  <c r="R64" i="1" l="1"/>
  <c r="C63" i="1"/>
  <c r="R67" i="1" l="1"/>
  <c r="C64" i="1"/>
  <c r="R68" i="1" l="1"/>
  <c r="C67" i="1"/>
  <c r="R69" i="1" l="1"/>
  <c r="C68" i="1"/>
  <c r="R72" i="1" l="1"/>
  <c r="C69" i="1"/>
  <c r="R73" i="1" l="1"/>
  <c r="C72" i="1"/>
  <c r="R74" i="1" l="1"/>
  <c r="C73" i="1"/>
  <c r="L17" i="1"/>
  <c r="H17" i="1"/>
  <c r="N17" i="1" s="1"/>
  <c r="N281" i="1" s="1"/>
  <c r="G17" i="1"/>
  <c r="F17" i="1"/>
  <c r="E17" i="1"/>
  <c r="D17" i="1"/>
  <c r="C17" i="1"/>
  <c r="R76" i="1" l="1"/>
  <c r="C74" i="1"/>
  <c r="AB281" i="1"/>
  <c r="N283" i="1"/>
  <c r="R77" i="1" l="1"/>
  <c r="C76" i="1"/>
  <c r="AB283" i="1"/>
  <c r="R79" i="1" l="1"/>
  <c r="C77" i="1"/>
  <c r="R80" i="1" l="1"/>
  <c r="C79" i="1"/>
  <c r="R81" i="1" l="1"/>
  <c r="C80" i="1"/>
  <c r="R82" i="1" l="1"/>
  <c r="C81" i="1"/>
  <c r="R83" i="1" l="1"/>
  <c r="C82" i="1"/>
  <c r="R85" i="1" l="1"/>
  <c r="C83" i="1"/>
  <c r="R87" i="1" l="1"/>
  <c r="C85" i="1"/>
  <c r="R88" i="1" l="1"/>
  <c r="C87" i="1"/>
  <c r="R90" i="1" l="1"/>
  <c r="C88" i="1"/>
  <c r="R91" i="1" l="1"/>
  <c r="C90" i="1"/>
  <c r="R93" i="1" l="1"/>
  <c r="C91" i="1"/>
  <c r="R94" i="1" l="1"/>
  <c r="C93" i="1"/>
  <c r="R96" i="1" l="1"/>
  <c r="C94" i="1"/>
  <c r="R98" i="1" l="1"/>
  <c r="C96" i="1"/>
  <c r="R99" i="1" l="1"/>
  <c r="C98" i="1"/>
  <c r="R101" i="1" l="1"/>
  <c r="C99" i="1"/>
  <c r="R103" i="1" l="1"/>
  <c r="C101" i="1"/>
  <c r="R104" i="1" l="1"/>
  <c r="C103" i="1"/>
  <c r="R107" i="1" l="1"/>
  <c r="C104" i="1"/>
  <c r="R108" i="1" l="1"/>
  <c r="C107" i="1"/>
  <c r="R110" i="1" l="1"/>
  <c r="C108" i="1"/>
  <c r="R112" i="1" l="1"/>
  <c r="C110" i="1"/>
  <c r="R113" i="1" l="1"/>
  <c r="C112" i="1"/>
  <c r="R116" i="1" l="1"/>
  <c r="C113" i="1"/>
  <c r="R119" i="1" l="1"/>
  <c r="C116" i="1"/>
  <c r="R122" i="1" l="1"/>
  <c r="C119" i="1"/>
  <c r="R125" i="1" l="1"/>
  <c r="C122" i="1"/>
  <c r="R128" i="1" l="1"/>
  <c r="C125" i="1"/>
  <c r="R131" i="1" l="1"/>
  <c r="C128" i="1"/>
  <c r="R132" i="1" l="1"/>
  <c r="C131" i="1"/>
  <c r="R135" i="1" l="1"/>
  <c r="C132" i="1"/>
  <c r="R136" i="1" l="1"/>
  <c r="C135" i="1"/>
  <c r="R137" i="1" l="1"/>
  <c r="C136" i="1"/>
  <c r="R138" i="1" l="1"/>
  <c r="C137" i="1"/>
  <c r="R139" i="1" l="1"/>
  <c r="C138" i="1"/>
  <c r="R140" i="1" l="1"/>
  <c r="C139" i="1"/>
  <c r="R141" i="1" l="1"/>
  <c r="C140" i="1"/>
  <c r="R142" i="1" l="1"/>
  <c r="C141" i="1"/>
  <c r="R145" i="1" l="1"/>
  <c r="C142" i="1"/>
  <c r="R146" i="1" l="1"/>
  <c r="C145" i="1"/>
  <c r="R147" i="1" l="1"/>
  <c r="C146" i="1"/>
  <c r="R148" i="1" l="1"/>
  <c r="C147" i="1"/>
  <c r="R149" i="1" l="1"/>
  <c r="C148" i="1"/>
  <c r="R150" i="1" l="1"/>
  <c r="C149" i="1"/>
  <c r="R153" i="1" l="1"/>
  <c r="C150" i="1"/>
  <c r="R156" i="1" l="1"/>
  <c r="C153" i="1"/>
  <c r="R157" i="1" l="1"/>
  <c r="C156" i="1"/>
  <c r="R160" i="1" l="1"/>
  <c r="C157" i="1"/>
  <c r="R161" i="1" l="1"/>
  <c r="C160" i="1"/>
  <c r="R162" i="1" l="1"/>
  <c r="C161" i="1"/>
  <c r="R163" i="1" l="1"/>
  <c r="C162" i="1"/>
  <c r="R164" i="1" l="1"/>
  <c r="C163" i="1"/>
  <c r="R165" i="1" l="1"/>
  <c r="C164" i="1"/>
  <c r="R168" i="1" l="1"/>
  <c r="C165" i="1"/>
  <c r="R169" i="1" l="1"/>
  <c r="C168" i="1"/>
  <c r="R170" i="1" l="1"/>
  <c r="C169" i="1"/>
  <c r="R171" i="1" l="1"/>
  <c r="C170" i="1"/>
  <c r="R172" i="1" l="1"/>
  <c r="C171" i="1"/>
  <c r="R173" i="1" l="1"/>
  <c r="C172" i="1"/>
  <c r="R175" i="1" l="1"/>
  <c r="C173" i="1"/>
  <c r="R176" i="1" l="1"/>
  <c r="C175" i="1"/>
  <c r="R177" i="1" l="1"/>
  <c r="C176" i="1"/>
  <c r="R178" i="1" l="1"/>
  <c r="C177" i="1"/>
  <c r="R179" i="1" l="1"/>
  <c r="C178" i="1"/>
  <c r="R181" i="1" l="1"/>
  <c r="C179" i="1"/>
  <c r="R182" i="1" l="1"/>
  <c r="C181" i="1"/>
  <c r="R183" i="1" l="1"/>
  <c r="C182" i="1"/>
  <c r="R185" i="1" l="1"/>
  <c r="C183" i="1"/>
  <c r="R186" i="1" l="1"/>
  <c r="C185" i="1"/>
  <c r="R188" i="1" l="1"/>
  <c r="C186" i="1"/>
  <c r="R189" i="1" l="1"/>
  <c r="C188" i="1"/>
  <c r="R190" i="1" l="1"/>
  <c r="C189" i="1"/>
  <c r="R191" i="1" l="1"/>
  <c r="C190" i="1"/>
  <c r="R193" i="1" l="1"/>
  <c r="C191" i="1"/>
  <c r="R195" i="1" l="1"/>
  <c r="C193" i="1"/>
  <c r="R196" i="1" l="1"/>
  <c r="C195" i="1"/>
  <c r="R197" i="1" l="1"/>
  <c r="C196" i="1"/>
  <c r="R198" i="1" l="1"/>
  <c r="C197" i="1"/>
  <c r="R199" i="1" l="1"/>
  <c r="C198" i="1"/>
  <c r="R200" i="1" l="1"/>
  <c r="C199" i="1"/>
  <c r="R202" i="1" l="1"/>
  <c r="C200" i="1"/>
  <c r="R203" i="1" l="1"/>
  <c r="C202" i="1"/>
  <c r="R204" i="1" l="1"/>
  <c r="C203" i="1"/>
  <c r="R205" i="1" l="1"/>
  <c r="C204" i="1"/>
  <c r="R206" i="1" l="1"/>
  <c r="C205" i="1"/>
  <c r="R208" i="1" l="1"/>
  <c r="C206" i="1"/>
  <c r="R209" i="1" l="1"/>
  <c r="C208" i="1"/>
  <c r="R210" i="1" l="1"/>
  <c r="C209" i="1"/>
  <c r="R211" i="1" l="1"/>
  <c r="C210" i="1"/>
  <c r="R212" i="1" l="1"/>
  <c r="C211" i="1"/>
  <c r="R213" i="1" l="1"/>
  <c r="C212" i="1"/>
  <c r="R214" i="1" l="1"/>
  <c r="C213" i="1"/>
  <c r="R217" i="1" l="1"/>
  <c r="C214" i="1"/>
  <c r="R218" i="1" l="1"/>
  <c r="C217" i="1"/>
  <c r="R219" i="1" l="1"/>
  <c r="C218" i="1"/>
  <c r="R220" i="1" l="1"/>
  <c r="C219" i="1"/>
  <c r="R223" i="1" l="1"/>
  <c r="C220" i="1"/>
  <c r="R226" i="1" l="1"/>
  <c r="C223" i="1"/>
  <c r="R232" i="1" l="1"/>
  <c r="C226" i="1"/>
  <c r="R229" i="1"/>
  <c r="C229" i="1" s="1"/>
  <c r="R233" i="1" l="1"/>
  <c r="C232" i="1"/>
  <c r="R234" i="1" l="1"/>
  <c r="C233" i="1"/>
  <c r="C234" i="1" l="1"/>
  <c r="R235" i="1"/>
  <c r="C235" i="1" l="1"/>
  <c r="R237" i="1"/>
  <c r="C237" i="1" l="1"/>
  <c r="R240" i="1"/>
  <c r="C240" i="1" l="1"/>
  <c r="R241" i="1"/>
  <c r="C241" i="1" l="1"/>
  <c r="R242" i="1"/>
  <c r="C242" i="1" l="1"/>
  <c r="R245" i="1"/>
  <c r="C245" i="1" l="1"/>
  <c r="R246" i="1"/>
  <c r="C246" i="1" l="1"/>
  <c r="R249" i="1"/>
  <c r="C249" i="1" l="1"/>
  <c r="R250" i="1"/>
  <c r="C250" i="1" l="1"/>
  <c r="R251" i="1"/>
  <c r="C251" i="1" l="1"/>
  <c r="R252" i="1"/>
  <c r="C252" i="1" l="1"/>
  <c r="R253" i="1"/>
  <c r="C253" i="1" l="1"/>
  <c r="R254" i="1"/>
  <c r="C254" i="1" l="1"/>
  <c r="R255" i="1"/>
  <c r="C255" i="1" l="1"/>
  <c r="R256" i="1"/>
  <c r="C256" i="1" l="1"/>
  <c r="R257" i="1"/>
  <c r="C257" i="1" l="1"/>
  <c r="R258" i="1"/>
  <c r="C258" i="1" l="1"/>
  <c r="R259" i="1"/>
  <c r="C259" i="1" l="1"/>
  <c r="R260" i="1"/>
  <c r="C260" i="1" l="1"/>
  <c r="R261" i="1"/>
  <c r="C261" i="1" l="1"/>
  <c r="R262" i="1"/>
  <c r="C262" i="1" l="1"/>
  <c r="R263" i="1"/>
  <c r="C263" i="1" l="1"/>
  <c r="R265" i="1"/>
  <c r="C265" i="1" l="1"/>
  <c r="R266" i="1"/>
  <c r="C266" i="1" l="1"/>
  <c r="R267" i="1"/>
  <c r="C267" i="1" l="1"/>
  <c r="R268" i="1"/>
  <c r="C268" i="1" l="1"/>
  <c r="R269" i="1"/>
  <c r="C269" i="1" l="1"/>
  <c r="R270" i="1"/>
  <c r="C270" i="1" l="1"/>
  <c r="R271" i="1"/>
  <c r="C271" i="1" l="1"/>
  <c r="R272" i="1"/>
  <c r="C272" i="1" l="1"/>
  <c r="R273" i="1"/>
  <c r="C273" i="1" l="1"/>
  <c r="R274" i="1"/>
  <c r="C274" i="1" l="1"/>
  <c r="R277" i="1"/>
  <c r="C277" i="1" l="1"/>
  <c r="R280" i="1"/>
  <c r="C280" i="1" s="1"/>
</calcChain>
</file>

<file path=xl/sharedStrings.xml><?xml version="1.0" encoding="utf-8"?>
<sst xmlns="http://schemas.openxmlformats.org/spreadsheetml/2006/main" count="1723" uniqueCount="298">
  <si>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</si>
  <si>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</si>
  <si>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</si>
  <si>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</si>
  <si>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Предлагаемая цена одной единицы продукции,
руб. без НДС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</si>
  <si>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</si>
  <si>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</si>
  <si>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</si>
  <si>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</si>
  <si>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</si>
  <si>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</si>
  <si>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</si>
  <si>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t>шт.</t>
  </si>
  <si>
    <t>(подпись)</t>
  </si>
  <si>
    <t>М.П.</t>
  </si>
  <si>
    <t>…</t>
  </si>
  <si>
    <t>от «___» __________ 202__ г. № _____</t>
  </si>
  <si>
    <t>(должность подписавшего)</t>
  </si>
  <si>
    <r>
      <t xml:space="preserve">НМЦ единицы закупаемой продукции,
руб. без НДС
</t>
    </r>
    <r>
      <rPr>
        <b/>
        <i/>
        <sz val="12"/>
        <color theme="1"/>
        <rFont val="Times New Roman"/>
        <family val="1"/>
      </rPr>
      <t>(опционально)</t>
    </r>
  </si>
  <si>
    <t>Наименование
закупаемой продукции
(товара, работы, услуги)</t>
  </si>
  <si>
    <t>Код ОКПД 2
закупаемой продукции
(товара, работы, услуги)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</si>
  <si>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</si>
  <si>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</si>
  <si>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</si>
  <si>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t>СТРУКТУРА НМЦ</t>
  </si>
  <si>
    <t>НМЦ по позиции продукции,
руб. без НДС</t>
  </si>
  <si>
    <t>НМЦ:</t>
  </si>
  <si>
    <t>Национальный режим предоставляется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</si>
  <si>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</si>
  <si>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</si>
  <si>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</si>
  <si>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</si>
  <si>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Применение законодательств
о национальном режиме (ст. 3.1-4 Закона 223-ФЗ, ПП 1875)</t>
  </si>
  <si>
    <t>не применимо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</si>
  <si>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</si>
  <si>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Производитель продукции</t>
  </si>
  <si>
    <t>(И.О. Фамилия)</t>
  </si>
  <si>
    <t>столбцы 6, 7</t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</si>
  <si>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</si>
  <si>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Требования к подтверждающим документам установлены в Технических требованиях</t>
  </si>
  <si>
    <t>Товар отсутствует в реестре</t>
  </si>
  <si>
    <t xml:space="preserve"> -</t>
  </si>
  <si>
    <t>столбец 6, столбец 7 (при наличии информации)</t>
  </si>
  <si>
    <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theme="1"/>
        <rFont val="Times New Roman"/>
        <family val="1"/>
      </rPr>
      <t xml:space="preserve">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</t>
    </r>
    <r>
      <rPr>
        <i/>
        <sz val="12"/>
        <rFont val="Times New Roman"/>
        <family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theme="1"/>
        <rFont val="Times New Roman"/>
        <family val="1"/>
      </rPr>
      <t>сийской Федерации) и номер реестровой записи.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u/>
        <sz val="12"/>
        <color theme="1"/>
        <rFont val="Times New Roman"/>
        <family val="1"/>
        <charset val="204"/>
      </rPr>
      <t xml:space="preserve">
Примечание</t>
    </r>
    <r>
      <rPr>
        <b/>
        <i/>
        <sz val="12"/>
        <color theme="1"/>
        <rFont val="Times New Roman"/>
        <family val="1"/>
        <charset val="204"/>
      </rPr>
      <t>:</t>
    </r>
    <r>
      <rPr>
        <i/>
        <sz val="12"/>
        <color theme="1"/>
        <rFont val="Times New Roman"/>
        <family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theme="1"/>
        <rFont val="Times New Roman"/>
        <family val="1"/>
        <charset val="204"/>
      </rPr>
      <t xml:space="preserve">ВНИМАНИЕ: </t>
    </r>
    <r>
      <rPr>
        <i/>
        <u/>
        <sz val="13"/>
        <color theme="1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</si>
  <si>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Исполнительный аппарат (продление на 1 год)</t>
  </si>
  <si>
    <t>-</t>
  </si>
  <si>
    <t>Исполнительный аппарат (покупка новых лицензий)</t>
  </si>
  <si>
    <t>Исполнительный аппарат и филиалы (продление на 1 год)</t>
  </si>
  <si>
    <t>Исполнительный аппарат (продление тех. поддержки на 1 год)</t>
  </si>
  <si>
    <t>Примечание</t>
  </si>
  <si>
    <t>Кроме того, НДС*:</t>
  </si>
  <si>
    <t>Итого с НДС*:</t>
  </si>
  <si>
    <t>2.1</t>
  </si>
  <si>
    <t>2.2</t>
  </si>
  <si>
    <t>SimInTech. Система математического и имитационного моделирования</t>
  </si>
  <si>
    <t>Исполнительный аппарат (локальная версия, продление на 1 год)</t>
  </si>
  <si>
    <t>Программный комплекс RastrWin3</t>
  </si>
  <si>
    <t>Исполнительный аппарат и филиалы (продление тех. поддержки на 1 год)</t>
  </si>
  <si>
    <t>Вектор Плюс. Платформа автоматизации функций внутреннего аудита, контроля и управления рисками</t>
  </si>
  <si>
    <t>Докумино. СЭДО</t>
  </si>
  <si>
    <t>Исполнительный аппарат (продление тех. поддержки на 2 года)</t>
  </si>
  <si>
    <t>Информационно-справочные системы</t>
  </si>
  <si>
    <t>Astra Linux. Операционная система (серверная)</t>
  </si>
  <si>
    <t>TC1200X8600DIGSKTSV00-PR12</t>
  </si>
  <si>
    <t>TC1000X8600DIGSKTSV00-ST12</t>
  </si>
  <si>
    <t>TC1200X8600DIG000WS00-PR12</t>
  </si>
  <si>
    <t>Зейская ГЭС (продление тех. поддержки на 1 год)</t>
  </si>
  <si>
    <t>TC1100X8600DIG000WS00-PR12</t>
  </si>
  <si>
    <t>Каскад Верхневолжских ГЭС (продление тех. поддержки на 1 год)</t>
  </si>
  <si>
    <t>Нижегородская ГЭС (покупка новых лицензий и продление тех. поддержки на 1 год)</t>
  </si>
  <si>
    <t>OS2001X8618DIGSKTSR01-SO12</t>
  </si>
  <si>
    <t>TC1100X8600DIGSKTSV00-PR12</t>
  </si>
  <si>
    <t>Саяно-Шушенская ГЭС имени П.С. Непорожнего (продление тех. поддержки на 1 год)</t>
  </si>
  <si>
    <t>Саратовская ГЭС (продление тех. поддержки на 1 год)</t>
  </si>
  <si>
    <t>Postgres Pro. СУБД</t>
  </si>
  <si>
    <t>SUP-PPE-86-1</t>
  </si>
  <si>
    <t>SUP-PPT-86-1</t>
  </si>
  <si>
    <t>Tantor. СУБД</t>
  </si>
  <si>
    <t>TCDB00X8600DIGBASSR00-ST12</t>
  </si>
  <si>
    <t>TCDB00X8600DIGSPESR00-ST12</t>
  </si>
  <si>
    <t>TCDB00X8600DIGS1CSR00-ST12</t>
  </si>
  <si>
    <t>Кибер Бэкап. Подсистема резервного копирования (в т.ч. для малых ГЭС)</t>
  </si>
  <si>
    <t>Исполнительный аппарат (продление на 1 год и тех. поддержки на 2 года)</t>
  </si>
  <si>
    <t>VAUNL-1Y-SUB</t>
  </si>
  <si>
    <t>PAUNL-1Y-SUB</t>
  </si>
  <si>
    <t>VACRN2</t>
  </si>
  <si>
    <t>Загорская ГАЭС (продление тех. поддержки на 2 года)</t>
  </si>
  <si>
    <t>PACRN2</t>
  </si>
  <si>
    <t>Каскад Верхневолжских ГЭС (продление тех. поддержки на 2 года)</t>
  </si>
  <si>
    <t>ULCRN2</t>
  </si>
  <si>
    <t>Кабардино-Балкарский филиал (Верхнебалкарская МГЭС) (продление тех. поддержки на 2 года)</t>
  </si>
  <si>
    <t>Каскад Кубанских ГЭС (Барсучковская МГЭС) (продление тех. поддержки на 2 года)</t>
  </si>
  <si>
    <t>Карачаево-Черкесский филиал (Усть-Джегутинская МГЭС) (продление тех. поддержки на 2 года)</t>
  </si>
  <si>
    <t>Северо-Осетинский филиал (Зарамагские ГЭС) (продление тех. поддержки на 2 года)</t>
  </si>
  <si>
    <t>Нижне-Бурейская ГЭС (продление тех. поддержки на 2 года)</t>
  </si>
  <si>
    <t>Новосибирская ГЭС (продление тех. поддержки на 2 года)</t>
  </si>
  <si>
    <t>Каскад Кубанских ГЭС (продление тех. поддержки на 2 года)</t>
  </si>
  <si>
    <t>Саратовская ГЭС (продление тех. поддержки на 2 года)</t>
  </si>
  <si>
    <t>PCLACRN2</t>
  </si>
  <si>
    <t>SpaceVM. Система серверной виртуализации</t>
  </si>
  <si>
    <t>Исполнительный аппарат, ЦОД IVA в ДМЗ (продление тех. поддержки на 1 год)</t>
  </si>
  <si>
    <t>VE-SW001-RB-Y1-D</t>
  </si>
  <si>
    <t>VE-SWLIC-RB-Y1-D</t>
  </si>
  <si>
    <t>Исполнительный аппарат, ЦОД IVA в КСПД (продление тех. поддержки на 1 год)</t>
  </si>
  <si>
    <t>Платформа nanoCAD. Средства автоматизированного проектирования (CAD)</t>
  </si>
  <si>
    <t>NC260P_12M_NNS_LINUX</t>
  </si>
  <si>
    <t>Master Pdf Editor. Средство просмотра</t>
  </si>
  <si>
    <t>АСМОграф. Графический редактор</t>
  </si>
  <si>
    <t>Исполнительный аппарат и филиалы (обновления на 1 год)</t>
  </si>
  <si>
    <t>ContentReader PDF. Сканирование документов и распознавание текста</t>
  </si>
  <si>
    <t>CR16-BCS1-V26</t>
  </si>
  <si>
    <t>VK Mail. Система электронной почты</t>
  </si>
  <si>
    <t>RG-WMTDS</t>
  </si>
  <si>
    <t>Proceset. Система мониторинга</t>
  </si>
  <si>
    <t>Преферентум. Платформа интеллектуальной обработки текстовой информации</t>
  </si>
  <si>
    <t>SLSAI-KMS-BASE-1Y</t>
  </si>
  <si>
    <t>SLSAI-KMS-NRI-1Y</t>
  </si>
  <si>
    <t>SLSAI-VOL-STR-100K-1Y</t>
  </si>
  <si>
    <t>SLSAI-KMS-AML-1Y</t>
  </si>
  <si>
    <t>SLSAI-KMS-REGU-1Y</t>
  </si>
  <si>
    <t>SLSAI-IDP-GENAI-1Y</t>
  </si>
  <si>
    <t>SLSAI-IDP-REP-1Y</t>
  </si>
  <si>
    <t>SLSAI-VOL-DСMP-1K-1Y</t>
  </si>
  <si>
    <t>DreamDocs OCR. Система оптического распознавания текста</t>
  </si>
  <si>
    <t>Ассистент. Система удаленного мониторинга и управления</t>
  </si>
  <si>
    <t>Программный комплекс автоматического оповещения и анкетирования «Рупор. БЛИЦ»</t>
  </si>
  <si>
    <t>Исполнительный аппарат (покупка новых лицензий и тех. поддержки)</t>
  </si>
  <si>
    <t>Компас-3D. Средства автоматизированного проектирования (CAD)</t>
  </si>
  <si>
    <t>Исполнительный аппарат и филиалы (покупка новых лицензий и обновления на 1 год)</t>
  </si>
  <si>
    <t>ASCON_time_ОО-0071514</t>
  </si>
  <si>
    <t>ASCON_ОО-0071355</t>
  </si>
  <si>
    <t>ASCON_ОО-0071358</t>
  </si>
  <si>
    <t>ASCON_ОО-0071370</t>
  </si>
  <si>
    <t>ASCON_ОО-0069829</t>
  </si>
  <si>
    <t>ASCON_ОО-0069798</t>
  </si>
  <si>
    <t>ПК Кредо. Средства информационного моделирования зданий и сооружений, архитектурно-строительного проектирования (BIM, AEC CAD)</t>
  </si>
  <si>
    <t>Бурейская ГЭС (обновления на 1 год)</t>
  </si>
  <si>
    <t>Дагестанский филиал (обновления на 1 год)</t>
  </si>
  <si>
    <t>Жигулевская ГЭС (обновления на 1 год)</t>
  </si>
  <si>
    <t>Загорская ГАЭС (обновления на 1 год)</t>
  </si>
  <si>
    <t>Камская ГЭС (обновления на 1 год)</t>
  </si>
  <si>
    <t>Нижегородская ГЭС (обновления на 1 год)</t>
  </si>
  <si>
    <t>Новосибирская ГЭС (обновления на 1 год)</t>
  </si>
  <si>
    <t>Саратовская ГЭС (обновления на 1 год)</t>
  </si>
  <si>
    <t>Чебоксарская ГЭС (обновления на 1 год)</t>
  </si>
  <si>
    <t>Neutrino Foresight. Cистема сетевого мониторинга</t>
  </si>
  <si>
    <t>NEU-FRST-1-PER</t>
  </si>
  <si>
    <t>NEU-FRST-1-SUP</t>
  </si>
  <si>
    <t>NF-SNMP-NET-50 </t>
  </si>
  <si>
    <t>NF-SNMP-SUP-STD </t>
  </si>
  <si>
    <t>ПК АСУРЭО. АСУ ремонтов энергетического оборудования</t>
  </si>
  <si>
    <t>Юнидата Управление Мастер Данными. Централизованный сбор данных с целью их дальнейшей нормализации</t>
  </si>
  <si>
    <t>Платформа видеоаналитики VizorLabs Health and Safety для автоматизированного контроля промышленной и физической безопасности, событий на объектах и транспортных сценариев.</t>
  </si>
  <si>
    <t>СК-11. Автоматизированные системы оперативно-диспетчерского, технологического и ситуационного управления объектами электроэнергетики</t>
  </si>
  <si>
    <t>MC.ESS</t>
  </si>
  <si>
    <t>TLBD00Х8600DIGBASSR01-SO12</t>
  </si>
  <si>
    <t>TLBD00Х8600DIGSPESR01-SO12</t>
  </si>
  <si>
    <t>TLBD00Х8600DIGS1CSR01-SO12</t>
  </si>
  <si>
    <t>zVirt. Система серверной виртуализации</t>
  </si>
  <si>
    <t>Исполнительный аппарат, ЦОД (покупка новых лицензий и тех. поддержки на 1 год)</t>
  </si>
  <si>
    <t>ZV-MTR-2CPU-LIC</t>
  </si>
  <si>
    <t>ZV-MTR-2CPU-PSUP-1Y</t>
  </si>
  <si>
    <t>Исполнительный аппарат и филиалы (покупка новых лицензий)</t>
  </si>
  <si>
    <t>ASCON_ОО-0071356</t>
  </si>
  <si>
    <t>ASCON_ОО-0069787</t>
  </si>
  <si>
    <t>ASCON_ОО-0069794</t>
  </si>
  <si>
    <t>ASCON_ОО-0069793</t>
  </si>
  <si>
    <t>ASCON_ОО-0069796</t>
  </si>
  <si>
    <t>ASCON_ОО-0071378</t>
  </si>
  <si>
    <t>ASCON_ОО-0069820</t>
  </si>
  <si>
    <t>ASCON_ОО-0069791</t>
  </si>
  <si>
    <t>ASCON_ОО-0071379</t>
  </si>
  <si>
    <t>ASCON_ОО-0071377</t>
  </si>
  <si>
    <t>ASCON_PPO1_ОО-0071483</t>
  </si>
  <si>
    <t>ASCON_ОО-0069801</t>
  </si>
  <si>
    <t>ASCON_ОО-0069795</t>
  </si>
  <si>
    <t>ASCON_ОО-0069797</t>
  </si>
  <si>
    <t>ASCON_ОО-0069799</t>
  </si>
  <si>
    <t>Каскад Кубанских ГЭС (покупка новых лицензий и обновления на 1 год)</t>
  </si>
  <si>
    <t>NF-SNMP-100</t>
  </si>
  <si>
    <t>Боцман. Платформа контейнеризации</t>
  </si>
  <si>
    <t>ACPB010PD14DIG000CR01-SO12</t>
  </si>
  <si>
    <t>SimInTech. Standard Configuration. Стандартное рабочее место моделирования систем</t>
  </si>
  <si>
    <t>Electrical Systems STC. Библиотека блоков электротехнического оборудования для векторного анализа электрических цепей</t>
  </si>
  <si>
    <t>SimInTech. Electrical Systems DYN. Библиотека блоков электротехнического оборудования для динамического анализа электрических цепей</t>
  </si>
  <si>
    <t>SimInTech. Mechanical. Библиотека блоков для моделирования механических взаимодействий</t>
  </si>
  <si>
    <t>SimInTech. Electrical Drives &amp; Inverters. Библиотека блоков для моделирования электрических приводов и преобразователей.</t>
  </si>
  <si>
    <t>SimInTech. Digital Communication. Библиотека блоков для моделирования систем цифровой связи</t>
  </si>
  <si>
    <t>Сопровождение Программного Комплекса расчета, оптимизации и анализа установившихся, аварийных и переходных режимов энергосистем «RastrWin3» на 10
(Десять) рабочих мест в течение 12 месяцев.</t>
  </si>
  <si>
    <t xml:space="preserve">Сертификат ТП отечественной платформы «Вектор Плюс» сроком на 1 год </t>
  </si>
  <si>
    <t>Сертификат ТП (Пользовательская лицензия СЭДО Documino) сроком на 24 месяца</t>
  </si>
  <si>
    <t xml:space="preserve">Вознаграждение за передачу неисключительных прав за программу для ЭВМ Casebook. Тариф ПравоДела Про </t>
  </si>
  <si>
    <t>ИПС "Законодательство стран СНГ", основной пользователь. Тариф Профессионал, 12 месяцев</t>
  </si>
  <si>
    <t>ИПС "Законодательство стран СНГ", дополнительный пользователь. Тариф Профессионал, 12 месяцев</t>
  </si>
  <si>
    <t>Простая неисключительная лицензия ПСС Техэксперт на 1 календарный год</t>
  </si>
  <si>
    <t>ЭС "Охрана труда". Тариф Премиальный. 5 пользователей, 12 месяцев</t>
  </si>
  <si>
    <t>Пользовательская лицензия на ПО МоделРиск Подписка на 1 год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</si>
  <si>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сервера до 2 сокетов или 1 виртуального сервера, тип "Привилегированная", на 12 мес.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</si>
  <si>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вариант лицензирования «Орел», для сервера до 2 сокетов или 1 виртуального сервера, тип "Стандарт", на 12 мес.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</si>
  <si>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рабочей станции, тип "Привилегированная", на 12 мес.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</si>
  <si>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«Усиленный» («Воронеж»), для рабочей станции, тип "Привилегированная", на 12 мес.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</si>
  <si>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«Усиленный» («Воронеж»), РУСБ.10015-01 (ФСТЭК), способ передачи электронный, серверная до 2 сокетов, на срок действия исключительного права, с включенными обновлениями Тип 1 на 12 мес.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</si>
  <si>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«Усиленный» («Воронеж»), для сервера до 2 сокетов или 1 виртуального сервера, тип "Привилегированная", на 12 мес.</t>
  </si>
  <si>
    <t>Сертификат поддержки на 1 год СУБД Postgres Pro Enterprise на 1 ядро x86-64</t>
  </si>
  <si>
    <t>Сертификат поддержки на 1 год СУБД Postgres Pro Standard на 1 ядро x86-64</t>
  </si>
  <si>
    <t>Сертификат технической поддержки с включенными консультациями по использованию программы для ЭВМ на СУБД Tantor в редакции Basic на базе процессорной архитектуры x86-64, для сервера на 1 физическое или виртуальное ядро, тип "Стандарт", на 12 мес</t>
  </si>
  <si>
    <t>Сертификат технической поддержки с включенными консультациями по использованию программы для ЭВМ на СУБД Tantor в редакции Special Edition на базе процессорной архитектуры x86-64, для сервера на 1 физическое или виртуальное ядро, тип "Стандарт", на 12 мес</t>
  </si>
  <si>
    <t>Сертификат технической поддержки с включенными консультациями по использованию программы для ЭВМ на СУБД Tantor в редакции Special Edition 1C на базе процессорной архитектуры x86-64, для сервера на 1 физическое или виртуальное ядро, тип "Стандарт", на 12 мес</t>
  </si>
  <si>
    <t>Кибер Бэкап Расширенная редакция для платформы виртуализации на неограниченное количество хостов со сроком действия 1 год</t>
  </si>
  <si>
    <t>Кибер Бэкап Расширенная редакция для физического сервера на неограниченное количество хостов со сроком действия 1 год</t>
  </si>
  <si>
    <t>Сертификат на сопровождение ПО Кибер Бэкап Расширенная редакция для платформы виртуализации – Продление на 2 года</t>
  </si>
  <si>
    <t>Сертификат на сопровождение ПО Кибер Бэкап Расширенная редакция для физического сервера – Продление на 2 года</t>
  </si>
  <si>
    <t>Сертификат на сопровождение ПО Кибер Бэкап Расширенная редакция для физического сервера – Продление на 2 год</t>
  </si>
  <si>
    <t>Сертификат на сопровождение ПО Кибер Бэкап Расширенная редакция универсальная лицензия – Продление на 2 года</t>
  </si>
  <si>
    <t>Сертификат на сопровождение ПО Кибер Бэкап Расширенная редакция для рабочей станции Linux – Продление на 2 года</t>
  </si>
  <si>
    <t>Сертификат на сервисное обслуживание Base (SpaceVM, 1 год)</t>
  </si>
  <si>
    <t>Сертификат на сервисное обслуживание Base (1 сервер, 1 год)</t>
  </si>
  <si>
    <t>Право на использование программы для ЭВМ "Платформа nanoCAD 26" (основной модуль) под Linux, update subscription на 1 год</t>
  </si>
  <si>
    <t>Master Pdf Editor 36-99 (конкурентная лицензия на 1 год)</t>
  </si>
  <si>
    <t>Неисключительная лицензия на право использования программного обеспечения Инструментальное средство разработки графических схем Асмо-графический редактор (вид лицензии - профессиональная, обновление версий программы, срок - 12 месяцев) 1-100 рабочих мест, за 1 лицензию</t>
  </si>
  <si>
    <t>ContentReader PDF 16 Business Concurrent (1 years) (от 26)</t>
  </si>
  <si>
    <t>Пакет пользовательских лицензий SAAS в составе: VK Workmail, VK Teams, VK Workdisk *1 год</t>
  </si>
  <si>
    <t>Техническая поддержка ПО Proceset сроком 12 мес, включая организацию 13 встреч в рамках семинара по изучению функционала ПО Proceset (не более 10 сотрудников)</t>
  </si>
  <si>
    <t>Сертификат технической поддержки ПО Proceset в составе: 
1) ПО Proceset с функционалом Task Mining:
- 5 лицензий аналитиков процессных;
- 60 лицензий бизнес-пользователей процессных;
- 2700 расширенных агентов мониторинга;
2) ПО Proceset с функционалом Process Mining;
3) ПО Proceset с функционалом Multi Process Mining.</t>
  </si>
  <si>
    <t>Платформа Преферентум - Базовая лицензия платформы SL Soft KMS</t>
  </si>
  <si>
    <t>Платформа Преферентум - Лицензия функционала управления каталогами НСИ</t>
  </si>
  <si>
    <t>Платформа Преферентум - Обработка текстовой строки (неформатированный текст до 1000 знаков). До 100000 шт.</t>
  </si>
  <si>
    <t>Платформа Преферентум - Лицензия функционала автоматизированного обучения сервиса нормализации НСИ для анализа товарных групп по шаблонам Заказчика, за 1 шаблон</t>
  </si>
  <si>
    <t>Платформа Преферентум - Лицензия функционала актуализации базы НПА</t>
  </si>
  <si>
    <t>Платформа Преферентум - Лицензия функционала генеративного ИИ</t>
  </si>
  <si>
    <t>Платформа Преферентум - Лицензия функционала настройки специализированных отчётных форм</t>
  </si>
  <si>
    <t>Платформа Преферентум - Лицензия обработки сложных документов. До 1000 шт.</t>
  </si>
  <si>
    <t>Право использования программы для ЭВМ на условиях неисключительной лицензии "Апэрбот – понимание смысла юридических и бухгалтерских документов" (тариф Start на 12 месяцев включает: 10 пользователей, 120 000 страниц OCR) Процесс "Обработка первичных документов бухгалтерского учета"</t>
  </si>
  <si>
    <t>Право использования на условиях неисключительной лицензии программы для ЭВМ «Апэрбот – понимание смысла юридических и бухгалтерских документов» (дополнительный пакет 1 197 802 сообщений) Процесс "Обработка первичных документов бухгалтерского учета"</t>
  </si>
  <si>
    <t>Сертификат на лицензионную поддержку ПО Апэрбот - понимание смысла юридических и бухгалтерских документов Процесс "Обработка первичных документов бухгалтерского учета"</t>
  </si>
  <si>
    <t>Апэрбот - понимание смысла юридических и бухгалтерских документов (основная лицензия, не более 600 000 страниц) Процесс "Анализ и проверка договоров на соответствие типовым финансовым условиям"</t>
  </si>
  <si>
    <t>Право использования на условиях неисключительной лицензии программы для ЭВМ «Апэрбот – понимание смысла юридических и бухгалтерских документов» (дополнительный пакет 2 823 055 сообщений) Процесс "Анализ и проверка договоров на соответствие типовым финансовым условиям"</t>
  </si>
  <si>
    <t>Сертификат на лицензионную поддержку ПО Апэрбот - понимание смысла юридических и бухгалтерских документов Процесс "Анализ и проверка договоров на соответствие типовым финансовым условиям"</t>
  </si>
  <si>
    <t>Право на обновление программы для ЭВМ «Система удаленного мониторинга и управления «Ассистент» на 1 год в редакции «Корпорация +»</t>
  </si>
  <si>
    <t xml:space="preserve">Многоканальная система автоматического оповещения по цифровым каналам связи «Рупор. БЛИЦ» </t>
  </si>
  <si>
    <t>Техническая поддержка по пакету Standart сроком на 12 месяцев</t>
  </si>
  <si>
    <t>Лицензия на право использования программного обеспечения: КОМПAС-3D v25 (лицензия на 1 год)</t>
  </si>
  <si>
    <t>Лицензия на право использования программного обеспечения: Пакет обновления КОМПAС-3D и приложений с версии v24 до версии v25 (для постоянной лицензии)</t>
  </si>
  <si>
    <t>Лицензия на право использования программного обеспечения: Пакет обновления КОМПАС-График и приложений с версии v24 до версии v25 (для постоянной лицензии)</t>
  </si>
  <si>
    <t>Лицензия на право использования программного обеспечения: Пакет обновления Стандартные Изделия: Электрические аппараты и арматура 3D для КОМПАС с версии v24 до версии v25 (для постоянной лицензии)</t>
  </si>
  <si>
    <t>Лицензия на право использования программного обеспечения: Система защиты документов V4</t>
  </si>
  <si>
    <t>Лицензия на право использования программного обеспечения: Размерные цепи (приложение для КОМПАС-3D) (постоянная лицензия)</t>
  </si>
  <si>
    <t>Право на обновление программы для ЭВМ Программная система ТИМ КРЕДО ТОПОГРАФИЯ 12 мес. (продление)</t>
  </si>
  <si>
    <t>Право на обновление программы для ЭВМ Программная система ТИМ КРЕДО ГНСС 12 мес. (продление)</t>
  </si>
  <si>
    <t>Право на обновление программы для ЭВМ Программная система ТИМ КРЕДО ДАТ 12 мес. (продление)</t>
  </si>
  <si>
    <t>Право на обновление программы для ЭВМ Программная система ТИМ КРЕДО НИВЕЛИР 12 мес. (продление)</t>
  </si>
  <si>
    <t>Право на обновление программы для ЭВМ Программная система ТИМ КРЕДО ТРАНСКОР 12 мес. (продление)</t>
  </si>
  <si>
    <t>Право на обновление программы для ЭВМ Программная система ТИМ КРЕДО ТРАНСФОРМ 12 мес. (продление)</t>
  </si>
  <si>
    <t>Право на обновление программы для ЭВМ Программная система ТИМ КРЕДО РАСЧЕТ ДЕФОРМАЦИЙ 12 мес. (продление)</t>
  </si>
  <si>
    <t>Право на обновление программы для ЭВМ Программная система ТИМ КРЕДО РАСЧЕТ ДЕФОРМАЦИЙ 12 мес. (продление).</t>
  </si>
  <si>
    <t>Право на обновление программы для ЭВМ Программная система ТИМ КРЕДО ФОТОГРАММЕТРИЯ 12 мес. (продление)</t>
  </si>
  <si>
    <t>Neutrino Foresight Virtual Edition (1K Flows per second (FPS), хранение данных до 0,5 ТБ). Постоянная лицензия</t>
  </si>
  <si>
    <t>Neutrino Foresight 1000 FPS. Сертификат технической поддержки на 1 год (модуль Netflow)</t>
  </si>
  <si>
    <t>Neutrino Foresight - SNMP collector. Network Pack 50. Постоянная лицензия </t>
  </si>
  <si>
    <t>Neutrino Foresight - SNMP collector. Сертификат технической поддержки на 1 год (8х5, обновления, поддержка новых устройств)</t>
  </si>
  <si>
    <t>Сертификат на оказание услуг по сопровождению и технической поддержке платформы АСУРЭО в течение 12 месяцев</t>
  </si>
  <si>
    <t>Сертификат на оказание услуг по сопровождению и технической поддержке платформы Юнидата Управление Мастер Данными, корпоративная редакция (ядро платформы версия 5.12)</t>
  </si>
  <si>
    <t xml:space="preserve">Годовой платеж за 12 месяцев использования лицензии и гарантийную поддержку. </t>
  </si>
  <si>
    <t>Сертификат на право получения (активации) обновлениий ПО платформы СК-11 для информационной системы поддержки деятельности САЦ и модуля коммерческой диспетчеризации</t>
  </si>
  <si>
    <t>Сертификат на право получения обновлениий ПО платформы СК-11 для информационной системы оперативный журнал</t>
  </si>
  <si>
    <t>Сертификат на право получения обновлениий программы для ЭВМ "MODES-Centre SE", работающей в составе ИС КД</t>
  </si>
  <si>
    <t>Сертификат на право получения обновлениий ПО платформы СК-11 для автоматизированной системы управления моделями (АС УМ)</t>
  </si>
  <si>
    <t>Информационный комплекс участника рынка электроэнергии и мощности «MODES-Centre Special Edition» («MODES-Centre SE») (арт. MC.ESS)</t>
  </si>
  <si>
    <t>Лицензия на СУБД Tantor в редакции Basic, со встроенной полнофункциональной модульной платформой администрирования и мониторинга кластеров PostgreSQL «Тантор», на базе процессорной архитектуры х86-64, для сервера на 1 физическое или виртуальное ядро, способ передачи электронный, на срок действия исключительного права, с включенными обновлениями Тип 1 на 12 мес.</t>
  </si>
  <si>
    <t>Лицензия на СУБД Tantor в редакции Special Edition, со встроенной полнофункциональной модульной платформой администрирования и мониторинга кластеров PostgreSQL «Тантор», на базе процессорной архитектуры х86-64, для сервера на 1 физическое или виртуальное ядро, способ передачи электронный, на срок действия исключительного права, с включенными обновлениями Тип 1 на 12 мес.</t>
  </si>
  <si>
    <t>Лицензия на СУБД Tantor в редакции Special Edition 1C, со встроенной полнофункциональной модульной платформой администрирования и мониторинга кластеров PostgreSQL «Тантор», на базе процессорной архитектуры х86-64, для сервера на 1 физическое или виртуальное ядро, способ передачи электронный, на срок действия исключительного права, с включенными обновлениями Тип 1 на 12 мес.</t>
  </si>
  <si>
    <t>Лицензия на ПО "Система безопасного управления средой виртуализации Z|virt", а также лицензия на ПО "Система безопасного управления средой виртуализации Z|virt. Модуль Metrics" на физический сервер с максимально 2 CPU</t>
  </si>
  <si>
    <t>Сертификат на Техническую Поддержку уровня "Продуктивный" и доступ к обновлениям на ПО "Система безопасного управления средой виртуализации Z|virt", а также на ПО "Система безопасного управления средой виртуализации Z|virt. Модуль Metrics" на физический сервер с максимально 2CPU на 1 год</t>
  </si>
  <si>
    <t>Лицензия на право использования программного обеспечения: Пакет обновления КОМПAС-3D и приложений с версий v5 - v22 до версии v25 (для постоянной лицензии)</t>
  </si>
  <si>
    <t>Лицензия на право использования программного обеспечения: Каталог: Сварные швы (приложение для КОМПАС-3D/КОМПАС-График) (постоянная лицензия)</t>
  </si>
  <si>
    <t>Лицензия на право использования программного обеспечения: Оборудование: Развертки (приложение для КОМПАС-3D) (постоянная лицензия)</t>
  </si>
  <si>
    <t>Лицензия на право использования программного обеспечения: Оборудование: Металлоконструкции (приложение для КОМПАС-3D) (постоянная лицензия)</t>
  </si>
  <si>
    <t>Лицензия на право использования программного обеспечения: Оборудование: Трубопроводы (приложение для КОМПАС-3D) (постоянная лицензия)</t>
  </si>
  <si>
    <t>Лицензия на право использования программного обеспечения: Материалы и Сортаменты для КОМПАС v25 (приложение для КОМПАС-3D/КОМПАС-График) (постоянная лицензия)</t>
  </si>
  <si>
    <t>Лицензия на право использования программного обеспечения: Механика: Анимация (приложение для КОМПАС-3D)  (постоянная лицензия)</t>
  </si>
  <si>
    <t>Лицензия на право использования программного обеспечения: Механика: Пружины (приложение для КОМПАС-3D/КОМПАС-График) (постоянная лицензия)</t>
  </si>
  <si>
    <t>Лицензия на право использования программного обеспечения: Стандартные Изделия: Крепеж для КОМПАС v25 (приложение для КОМПАС-3D/КОМПАС-График) (постоянная лицензия)</t>
  </si>
  <si>
    <t>Лицензия на право использования программного обеспечения: Стандартные Изделия: Детали, узлы  и конструктивные элементы для КОМПАС v25 (приложение для КОМПАС-3D/КОМПАС-График) (постоянная лицензия)</t>
  </si>
  <si>
    <t>Лицензия на право использования программного обеспечения: Классификатор ЕСКД V2.11 (приложение для КОМПАС-График)  (постоянная лицензия)</t>
  </si>
  <si>
    <t>Лицензия на право использования программного обеспечения: Распознавание 3D-моделей (приложение для КОМПАС-3D) (постоянная лицензия)</t>
  </si>
  <si>
    <t>Лицензия на право использования программного обеспечения: Оборудование: Системы вентиляции (приложение для КОМПАС-3D) (постоянная лицензия)</t>
  </si>
  <si>
    <t>Лицензия на право использования программного обеспечения: Покрытия (приложение для КОМПАС-3D) (постоянная лицензия)</t>
  </si>
  <si>
    <t>Лицензия на право использования программного обеспечения: Разъемные соединения (приложение для КОМПАС-3D) (постоянная лицензия)</t>
  </si>
  <si>
    <t>Программная система ТИМ КРЕДО НИВЕЛИР</t>
  </si>
  <si>
    <t xml:space="preserve">Программная система ТИМ КРЕДО ДАТ </t>
  </si>
  <si>
    <t xml:space="preserve">Программная система ТИМ КРЕДО ГНСС </t>
  </si>
  <si>
    <t>Программная система ТИМ КРЕДО ТОПОГРАФИЯ</t>
  </si>
  <si>
    <t>Neutrino Foresight - SNMP collector. Постоянная базовая лицензия. 100 сетевых элементов </t>
  </si>
  <si>
    <t>Лицензия на Боцман SE, РДЦП.10501-01 (ФСТЭК), для среды Production, способ передачи электронный, на 1 виртуальное ядро, на срок действия исключительного права, с включенными обновлениями Тип 1 на 12 мес.</t>
  </si>
  <si>
    <t>62.01.29 Оригиналы программного обеспечения прочие</t>
  </si>
  <si>
    <t>62.02.30.000 
Услуги по технической поддержке информационных технологий</t>
  </si>
  <si>
    <t>58.29.21 Приложения общие для повышения эффективности бизнеса и приложения для домашнего пользования, отдельно реализуемые</t>
  </si>
  <si>
    <t>* Для поз. 1-6, поз. 10-15, поз. 25, поз. 35-36, поз. 63-67, поз. 70-79, поз. 81-82, поз. 84-85, поз. 87-132, поз. 134, поз. 138, поз. 142-146, поз. 148-159, поз. 163-174 НДС не облагается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</si>
</sst>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₽"/>
    <numFmt numFmtId="165" formatCode="#,##0.00&quot;   &quot;"/>
  </numFmts>
  <fonts count="32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color theme="2" tint="-0.499984740745262"/>
      <name val="Times New Roman"/>
      <family val="1"/>
    </font>
    <font>
      <sz val="12"/>
      <color theme="2" tint="-0.49998474074526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  <charset val="204"/>
    </font>
    <font>
      <b/>
      <i/>
      <u/>
      <sz val="13"/>
      <color theme="1"/>
      <name val="Times New Roman"/>
      <family val="1"/>
      <charset val="204"/>
    </font>
    <font>
      <i/>
      <u/>
      <sz val="13"/>
      <color theme="1"/>
      <name val="Times New Roman"/>
      <family val="1"/>
      <charset val="204"/>
    </font>
    <font>
      <sz val="8"/>
      <name val="PT Mono"/>
      <family val="2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0"/>
      <name val="Times New Roman"/>
      <family val="1"/>
      <charset val="1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EEBF7"/>
        <bgColor rgb="FFE2F0D9"/>
      </patternFill>
    </fill>
    <fill>
      <patternFill patternType="solid">
        <fgColor rgb="FFFFFFFF"/>
        <bgColor rgb="FFFFFFCC"/>
      </patternFill>
    </fill>
  </fills>
  <borders count="4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rgb="FFA6A6A6"/>
      </left>
      <right/>
      <top/>
      <bottom/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21" fillId="0" borderId="0" applyNumberFormat="0" applyFill="0" applyBorder="0" applyProtection="0">
      <alignment vertical="top" wrapText="1"/>
    </xf>
    <xf numFmtId="0" fontId="22" fillId="0" borderId="0"/>
  </cellStyleXfs>
  <cellXfs count="176">
    <xf numFmtId="0" fontId="0" fillId="0" borderId="0" xfId="0"/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/>
    </xf>
    <xf numFmtId="0" fontId="1" fillId="0" borderId="19" xfId="0" applyFont="1" applyBorder="1" applyAlignment="1">
      <alignment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" fillId="5" borderId="0" xfId="0" applyFont="1" applyFill="1" applyAlignment="1">
      <alignment horizontal="left" vertical="top"/>
    </xf>
    <xf numFmtId="0" fontId="2" fillId="5" borderId="0" xfId="0" applyFont="1" applyFill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7" fillId="0" borderId="0" xfId="0" applyFont="1"/>
    <xf numFmtId="9" fontId="3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center"/>
    </xf>
    <xf numFmtId="0" fontId="1" fillId="5" borderId="0" xfId="0" applyFont="1" applyFill="1" applyAlignment="1" applyProtection="1">
      <alignment horizontal="center" vertical="top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9" fillId="6" borderId="26" xfId="0" applyFont="1" applyFill="1" applyBorder="1" applyAlignment="1">
      <alignment horizontal="left" vertical="top"/>
    </xf>
    <xf numFmtId="0" fontId="19" fillId="6" borderId="27" xfId="0" applyFont="1" applyFill="1" applyBorder="1" applyAlignment="1">
      <alignment horizontal="left" vertical="top"/>
    </xf>
    <xf numFmtId="0" fontId="19" fillId="7" borderId="29" xfId="0" applyFont="1" applyFill="1" applyBorder="1" applyAlignment="1">
      <alignment horizontal="left" vertical="top"/>
    </xf>
    <xf numFmtId="0" fontId="20" fillId="0" borderId="30" xfId="0" applyFont="1" applyBorder="1" applyAlignment="1">
      <alignment horizontal="center" vertical="top"/>
    </xf>
    <xf numFmtId="0" fontId="20" fillId="0" borderId="30" xfId="0" applyFont="1" applyBorder="1" applyAlignment="1">
      <alignment horizontal="justify" vertical="top" wrapText="1"/>
    </xf>
    <xf numFmtId="0" fontId="19" fillId="7" borderId="28" xfId="0" applyFont="1" applyFill="1" applyBorder="1" applyAlignment="1">
      <alignment horizontal="left" vertical="top"/>
    </xf>
    <xf numFmtId="0" fontId="20" fillId="0" borderId="31" xfId="0" applyFont="1" applyFill="1" applyBorder="1" applyAlignment="1">
      <alignment horizontal="center" vertical="top"/>
    </xf>
    <xf numFmtId="0" fontId="20" fillId="0" borderId="31" xfId="0" applyFont="1" applyFill="1" applyBorder="1" applyAlignment="1">
      <alignment horizontal="left" vertical="top" wrapText="1"/>
    </xf>
    <xf numFmtId="0" fontId="19" fillId="7" borderId="34" xfId="2" applyFont="1" applyFill="1" applyBorder="1" applyAlignment="1">
      <alignment horizontal="left" vertical="top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0" fillId="0" borderId="33" xfId="0" applyFont="1" applyBorder="1" applyAlignment="1">
      <alignment horizontal="center" vertical="top"/>
    </xf>
    <xf numFmtId="0" fontId="20" fillId="0" borderId="28" xfId="0" applyFont="1" applyFill="1" applyBorder="1" applyAlignment="1">
      <alignment horizontal="center" vertical="top"/>
    </xf>
    <xf numFmtId="0" fontId="19" fillId="6" borderId="35" xfId="0" applyFont="1" applyFill="1" applyBorder="1" applyAlignment="1">
      <alignment horizontal="left" vertical="top"/>
    </xf>
    <xf numFmtId="4" fontId="24" fillId="0" borderId="31" xfId="0" applyNumberFormat="1" applyFont="1" applyFill="1" applyBorder="1" applyAlignment="1">
      <alignment vertical="top"/>
    </xf>
    <xf numFmtId="0" fontId="19" fillId="7" borderId="36" xfId="0" applyFont="1" applyFill="1" applyBorder="1" applyAlignment="1">
      <alignment horizontal="left" vertical="top"/>
    </xf>
    <xf numFmtId="0" fontId="2" fillId="0" borderId="0" xfId="0" applyFont="1" applyFill="1" applyAlignment="1" applyProtection="1">
      <alignment vertical="top" wrapText="1"/>
      <protection locked="0"/>
    </xf>
    <xf numFmtId="0" fontId="1" fillId="0" borderId="0" xfId="0" applyFont="1" applyFill="1" applyAlignment="1" applyProtection="1">
      <alignment horizontal="left" vertical="top"/>
      <protection locked="0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4" fontId="3" fillId="0" borderId="37" xfId="0" applyNumberFormat="1" applyFont="1" applyBorder="1" applyAlignment="1">
      <alignment horizontal="right" vertical="center"/>
    </xf>
    <xf numFmtId="4" fontId="3" fillId="0" borderId="39" xfId="0" applyNumberFormat="1" applyFont="1" applyBorder="1" applyAlignment="1" applyProtection="1">
      <alignment horizontal="right" vertical="center"/>
      <protection locked="0"/>
    </xf>
    <xf numFmtId="0" fontId="3" fillId="0" borderId="39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4" fontId="1" fillId="0" borderId="39" xfId="0" applyNumberFormat="1" applyFont="1" applyBorder="1" applyAlignment="1" applyProtection="1">
      <alignment horizontal="right" vertical="center"/>
      <protection locked="0"/>
    </xf>
    <xf numFmtId="4" fontId="3" fillId="0" borderId="39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4" fillId="0" borderId="1" xfId="0" quotePrefix="1" applyFont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27" fillId="6" borderId="28" xfId="2" applyFont="1" applyFill="1" applyBorder="1" applyAlignment="1">
      <alignment horizontal="left" vertical="top"/>
    </xf>
    <xf numFmtId="0" fontId="27" fillId="6" borderId="29" xfId="2" applyFont="1" applyFill="1" applyBorder="1" applyAlignment="1">
      <alignment horizontal="left" vertical="top"/>
    </xf>
    <xf numFmtId="0" fontId="19" fillId="7" borderId="28" xfId="2" applyFont="1" applyFill="1" applyBorder="1" applyAlignment="1">
      <alignment horizontal="center" vertical="top"/>
    </xf>
    <xf numFmtId="0" fontId="19" fillId="7" borderId="29" xfId="2" applyFont="1" applyFill="1" applyBorder="1" applyAlignment="1">
      <alignment horizontal="left" vertical="top"/>
    </xf>
    <xf numFmtId="0" fontId="20" fillId="0" borderId="31" xfId="2" applyFont="1" applyFill="1" applyBorder="1" applyAlignment="1" applyProtection="1">
      <alignment horizontal="center" vertical="top" wrapText="1"/>
      <protection hidden="1"/>
    </xf>
    <xf numFmtId="0" fontId="20" fillId="0" borderId="31" xfId="2" applyFont="1" applyFill="1" applyBorder="1" applyAlignment="1">
      <alignment vertical="top" wrapText="1"/>
    </xf>
    <xf numFmtId="0" fontId="24" fillId="0" borderId="31" xfId="2" applyFont="1" applyFill="1" applyBorder="1" applyAlignment="1">
      <alignment horizontal="center" vertical="top"/>
    </xf>
    <xf numFmtId="49" fontId="24" fillId="0" borderId="31" xfId="2" applyNumberFormat="1" applyFont="1" applyFill="1" applyBorder="1" applyAlignment="1">
      <alignment horizontal="left" vertical="top" wrapText="1"/>
    </xf>
    <xf numFmtId="0" fontId="24" fillId="0" borderId="31" xfId="0" applyFont="1" applyFill="1" applyBorder="1" applyAlignment="1">
      <alignment horizontal="center" vertical="top" wrapText="1"/>
    </xf>
    <xf numFmtId="0" fontId="24" fillId="0" borderId="31" xfId="0" applyFont="1" applyFill="1" applyBorder="1" applyAlignment="1">
      <alignment horizontal="left" vertical="top" wrapText="1"/>
    </xf>
    <xf numFmtId="0" fontId="28" fillId="0" borderId="31" xfId="0" applyFont="1" applyFill="1" applyBorder="1" applyAlignment="1">
      <alignment horizontal="center" vertical="top" wrapText="1"/>
    </xf>
    <xf numFmtId="0" fontId="27" fillId="7" borderId="29" xfId="2" applyFont="1" applyFill="1" applyBorder="1" applyAlignment="1">
      <alignment horizontal="left" vertical="top"/>
    </xf>
    <xf numFmtId="0" fontId="25" fillId="0" borderId="31" xfId="0" applyFont="1" applyFill="1" applyBorder="1" applyAlignment="1" applyProtection="1">
      <alignment horizontal="left" vertical="top" wrapText="1"/>
    </xf>
    <xf numFmtId="0" fontId="27" fillId="7" borderId="28" xfId="2" applyFont="1" applyFill="1" applyBorder="1" applyAlignment="1">
      <alignment horizontal="center" vertical="top"/>
    </xf>
    <xf numFmtId="0" fontId="25" fillId="0" borderId="31" xfId="2" applyFont="1" applyFill="1" applyBorder="1" applyAlignment="1" applyProtection="1">
      <alignment vertical="top" wrapText="1"/>
      <protection hidden="1"/>
    </xf>
    <xf numFmtId="0" fontId="24" fillId="0" borderId="31" xfId="1" applyFont="1" applyFill="1" applyBorder="1" applyAlignment="1" applyProtection="1">
      <alignment vertical="top" wrapText="1"/>
      <protection hidden="1"/>
    </xf>
    <xf numFmtId="0" fontId="28" fillId="0" borderId="31" xfId="0" applyFont="1" applyFill="1" applyBorder="1" applyAlignment="1">
      <alignment horizontal="center" vertical="top"/>
    </xf>
    <xf numFmtId="0" fontId="24" fillId="0" borderId="31" xfId="1" applyFont="1" applyFill="1" applyBorder="1" applyAlignment="1" applyProtection="1">
      <alignment horizontal="left" vertical="top" wrapText="1"/>
      <protection hidden="1"/>
    </xf>
    <xf numFmtId="0" fontId="24" fillId="0" borderId="31" xfId="0" applyFont="1" applyFill="1" applyBorder="1" applyAlignment="1">
      <alignment horizontal="center" vertical="top"/>
    </xf>
    <xf numFmtId="0" fontId="20" fillId="5" borderId="32" xfId="0" applyFont="1" applyFill="1" applyBorder="1" applyAlignment="1">
      <alignment horizontal="left" vertical="top" wrapText="1"/>
    </xf>
    <xf numFmtId="0" fontId="24" fillId="0" borderId="31" xfId="0" applyFont="1" applyFill="1" applyBorder="1" applyAlignment="1">
      <alignment vertical="top" wrapText="1"/>
    </xf>
    <xf numFmtId="0" fontId="29" fillId="8" borderId="29" xfId="2" applyFont="1" applyFill="1" applyBorder="1" applyAlignment="1" applyProtection="1">
      <alignment horizontal="left" vertical="top"/>
    </xf>
    <xf numFmtId="0" fontId="24" fillId="0" borderId="31" xfId="2" applyFont="1" applyFill="1" applyBorder="1" applyAlignment="1" applyProtection="1">
      <alignment vertical="top" wrapText="1"/>
      <protection hidden="1"/>
    </xf>
    <xf numFmtId="1" fontId="24" fillId="0" borderId="31" xfId="1" applyNumberFormat="1" applyFont="1" applyFill="1" applyBorder="1" applyAlignment="1" applyProtection="1">
      <alignment vertical="top" wrapText="1"/>
      <protection hidden="1"/>
    </xf>
    <xf numFmtId="0" fontId="30" fillId="0" borderId="30" xfId="0" applyFont="1" applyBorder="1" applyAlignment="1" applyProtection="1">
      <alignment horizontal="left" vertical="top" wrapText="1"/>
    </xf>
    <xf numFmtId="0" fontId="30" fillId="0" borderId="31" xfId="0" applyFont="1" applyBorder="1" applyAlignment="1" applyProtection="1">
      <alignment horizontal="left" vertical="top" wrapText="1"/>
    </xf>
    <xf numFmtId="0" fontId="25" fillId="9" borderId="31" xfId="2" applyFont="1" applyFill="1" applyBorder="1" applyAlignment="1" applyProtection="1">
      <alignment vertical="top" wrapText="1"/>
      <protection hidden="1"/>
    </xf>
    <xf numFmtId="1" fontId="23" fillId="0" borderId="31" xfId="1" applyNumberFormat="1" applyFont="1" applyFill="1" applyBorder="1" applyAlignment="1" applyProtection="1">
      <alignment vertical="top" wrapText="1"/>
      <protection hidden="1"/>
    </xf>
    <xf numFmtId="1" fontId="24" fillId="0" borderId="31" xfId="1" applyNumberFormat="1" applyFont="1" applyFill="1" applyBorder="1" applyProtection="1">
      <alignment vertical="top" wrapText="1"/>
      <protection hidden="1"/>
    </xf>
    <xf numFmtId="0" fontId="24" fillId="5" borderId="31" xfId="0" applyFont="1" applyFill="1" applyBorder="1" applyAlignment="1">
      <alignment vertical="top" wrapText="1"/>
    </xf>
    <xf numFmtId="0" fontId="24" fillId="9" borderId="31" xfId="0" applyFont="1" applyFill="1" applyBorder="1" applyAlignment="1">
      <alignment horizontal="left" vertical="top" wrapText="1"/>
    </xf>
    <xf numFmtId="164" fontId="27" fillId="6" borderId="29" xfId="2" applyNumberFormat="1" applyFont="1" applyFill="1" applyBorder="1" applyAlignment="1">
      <alignment horizontal="left" vertical="top" wrapText="1"/>
    </xf>
    <xf numFmtId="164" fontId="19" fillId="7" borderId="29" xfId="2" applyNumberFormat="1" applyFont="1" applyFill="1" applyBorder="1" applyAlignment="1">
      <alignment horizontal="left" vertical="top" wrapText="1"/>
    </xf>
    <xf numFmtId="4" fontId="24" fillId="0" borderId="28" xfId="0" applyNumberFormat="1" applyFont="1" applyBorder="1" applyAlignment="1">
      <alignment horizontal="left" vertical="top" wrapText="1"/>
    </xf>
    <xf numFmtId="4" fontId="24" fillId="0" borderId="28" xfId="0" applyNumberFormat="1" applyFont="1" applyFill="1" applyBorder="1" applyAlignment="1">
      <alignment horizontal="left" vertical="top" wrapText="1"/>
    </xf>
    <xf numFmtId="0" fontId="25" fillId="0" borderId="31" xfId="0" applyFont="1" applyBorder="1" applyAlignment="1" applyProtection="1">
      <alignment horizontal="left" vertical="top" wrapText="1"/>
    </xf>
    <xf numFmtId="0" fontId="24" fillId="0" borderId="32" xfId="0" applyFont="1" applyFill="1" applyBorder="1" applyAlignment="1">
      <alignment horizontal="left" vertical="top" wrapText="1"/>
    </xf>
    <xf numFmtId="0" fontId="24" fillId="0" borderId="28" xfId="2" applyFont="1" applyFill="1" applyBorder="1" applyAlignment="1">
      <alignment horizontal="center" vertical="top"/>
    </xf>
    <xf numFmtId="0" fontId="24" fillId="0" borderId="28" xfId="0" applyFont="1" applyFill="1" applyBorder="1" applyAlignment="1">
      <alignment horizontal="center" vertical="top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31" xfId="2" applyFont="1" applyFill="1" applyBorder="1" applyAlignment="1">
      <alignment horizontal="center" vertical="top"/>
    </xf>
    <xf numFmtId="0" fontId="20" fillId="0" borderId="28" xfId="2" applyFont="1" applyFill="1" applyBorder="1" applyAlignment="1">
      <alignment horizontal="center" vertical="top"/>
    </xf>
    <xf numFmtId="0" fontId="20" fillId="5" borderId="31" xfId="0" applyFont="1" applyFill="1" applyBorder="1" applyAlignment="1">
      <alignment horizontal="center" vertical="top" wrapText="1"/>
    </xf>
    <xf numFmtId="0" fontId="20" fillId="0" borderId="31" xfId="0" applyFont="1" applyFill="1" applyBorder="1" applyAlignment="1">
      <alignment horizontal="center" vertical="top" wrapText="1"/>
    </xf>
    <xf numFmtId="0" fontId="20" fillId="0" borderId="28" xfId="0" applyFont="1" applyFill="1" applyBorder="1" applyAlignment="1">
      <alignment horizontal="center" vertical="top" wrapText="1"/>
    </xf>
    <xf numFmtId="0" fontId="30" fillId="0" borderId="30" xfId="0" applyFont="1" applyBorder="1" applyAlignment="1" applyProtection="1">
      <alignment horizontal="center" vertical="top" wrapText="1"/>
    </xf>
    <xf numFmtId="0" fontId="30" fillId="0" borderId="33" xfId="0" applyFont="1" applyBorder="1" applyAlignment="1" applyProtection="1">
      <alignment horizontal="center" vertical="top" wrapText="1"/>
    </xf>
    <xf numFmtId="0" fontId="30" fillId="0" borderId="31" xfId="0" applyFont="1" applyBorder="1" applyAlignment="1" applyProtection="1">
      <alignment horizontal="center" vertical="top" wrapText="1"/>
    </xf>
    <xf numFmtId="0" fontId="30" fillId="0" borderId="28" xfId="0" applyFont="1" applyBorder="1" applyAlignment="1" applyProtection="1">
      <alignment horizontal="center" vertical="top" wrapText="1"/>
    </xf>
    <xf numFmtId="0" fontId="30" fillId="0" borderId="31" xfId="2" applyFont="1" applyBorder="1" applyAlignment="1" applyProtection="1">
      <alignment horizontal="center" vertical="top"/>
    </xf>
    <xf numFmtId="0" fontId="30" fillId="0" borderId="28" xfId="2" applyFont="1" applyBorder="1" applyAlignment="1" applyProtection="1">
      <alignment horizontal="center" vertical="top"/>
    </xf>
    <xf numFmtId="0" fontId="30" fillId="9" borderId="31" xfId="2" applyFont="1" applyFill="1" applyBorder="1" applyAlignment="1" applyProtection="1">
      <alignment horizontal="center" vertical="top"/>
    </xf>
    <xf numFmtId="0" fontId="25" fillId="0" borderId="31" xfId="0" applyFont="1" applyBorder="1" applyAlignment="1" applyProtection="1">
      <alignment horizontal="center" vertical="top" wrapText="1"/>
    </xf>
    <xf numFmtId="0" fontId="25" fillId="0" borderId="28" xfId="0" applyFont="1" applyBorder="1" applyAlignment="1" applyProtection="1">
      <alignment horizontal="center" vertical="top" wrapText="1"/>
    </xf>
    <xf numFmtId="0" fontId="25" fillId="0" borderId="28" xfId="2" applyFont="1" applyBorder="1" applyAlignment="1" applyProtection="1">
      <alignment horizontal="center" vertical="top"/>
    </xf>
    <xf numFmtId="0" fontId="24" fillId="0" borderId="31" xfId="0" applyNumberFormat="1" applyFont="1" applyFill="1" applyBorder="1" applyAlignment="1">
      <alignment horizontal="center" vertical="top" wrapText="1"/>
    </xf>
    <xf numFmtId="0" fontId="24" fillId="5" borderId="31" xfId="0" applyNumberFormat="1" applyFont="1" applyFill="1" applyBorder="1" applyAlignment="1">
      <alignment horizontal="center" vertical="top" wrapText="1"/>
    </xf>
    <xf numFmtId="0" fontId="28" fillId="0" borderId="31" xfId="0" applyFont="1" applyBorder="1" applyAlignment="1">
      <alignment horizontal="center" vertical="top"/>
    </xf>
    <xf numFmtId="0" fontId="20" fillId="0" borderId="31" xfId="0" applyFont="1" applyBorder="1" applyAlignment="1">
      <alignment horizontal="left" vertical="top"/>
    </xf>
    <xf numFmtId="0" fontId="1" fillId="2" borderId="0" xfId="0" applyFont="1" applyFill="1" applyAlignment="1" applyProtection="1">
      <alignment horizontal="left" vertical="top"/>
      <protection locked="0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0" fillId="0" borderId="30" xfId="0" applyFont="1" applyBorder="1" applyAlignment="1">
      <alignment horizontal="left" vertical="top"/>
    </xf>
    <xf numFmtId="164" fontId="27" fillId="6" borderId="29" xfId="2" applyNumberFormat="1" applyFont="1" applyFill="1" applyBorder="1" applyAlignment="1">
      <alignment vertical="top"/>
    </xf>
    <xf numFmtId="164" fontId="19" fillId="7" borderId="29" xfId="2" applyNumberFormat="1" applyFont="1" applyFill="1" applyBorder="1" applyAlignment="1">
      <alignment vertical="top"/>
    </xf>
    <xf numFmtId="4" fontId="25" fillId="0" borderId="31" xfId="0" applyNumberFormat="1" applyFont="1" applyBorder="1" applyAlignment="1" applyProtection="1">
      <alignment vertical="top"/>
    </xf>
    <xf numFmtId="164" fontId="27" fillId="7" borderId="29" xfId="2" applyNumberFormat="1" applyFont="1" applyFill="1" applyBorder="1" applyAlignment="1">
      <alignment vertical="top"/>
    </xf>
    <xf numFmtId="4" fontId="24" fillId="0" borderId="31" xfId="0" applyNumberFormat="1" applyFont="1" applyFill="1" applyBorder="1" applyAlignment="1" applyProtection="1">
      <alignment vertical="top"/>
    </xf>
    <xf numFmtId="165" fontId="29" fillId="8" borderId="29" xfId="2" applyNumberFormat="1" applyFont="1" applyFill="1" applyBorder="1" applyAlignment="1" applyProtection="1">
      <alignment horizontal="left" vertical="top" wrapText="1"/>
    </xf>
    <xf numFmtId="165" fontId="31" fillId="8" borderId="29" xfId="2" applyNumberFormat="1" applyFont="1" applyFill="1" applyBorder="1" applyAlignment="1" applyProtection="1">
      <alignment horizontal="left" vertical="top" wrapText="1"/>
    </xf>
    <xf numFmtId="164" fontId="27" fillId="7" borderId="29" xfId="2" applyNumberFormat="1" applyFont="1" applyFill="1" applyBorder="1" applyAlignment="1">
      <alignment horizontal="left" vertical="top" wrapText="1"/>
    </xf>
    <xf numFmtId="4" fontId="24" fillId="0" borderId="31" xfId="0" applyNumberFormat="1" applyFont="1" applyBorder="1" applyAlignment="1">
      <alignment horizontal="left" vertical="top" wrapText="1"/>
    </xf>
    <xf numFmtId="4" fontId="23" fillId="0" borderId="28" xfId="0" applyNumberFormat="1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21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22" xfId="0" applyFont="1" applyBorder="1" applyAlignment="1" applyProtection="1">
      <alignment horizontal="right" vertical="center"/>
      <protection locked="0"/>
    </xf>
    <xf numFmtId="0" fontId="3" fillId="0" borderId="23" xfId="0" applyFont="1" applyBorder="1" applyAlignment="1" applyProtection="1">
      <alignment horizontal="right" vertical="center"/>
      <protection locked="0"/>
    </xf>
    <xf numFmtId="0" fontId="3" fillId="0" borderId="24" xfId="0" applyFont="1" applyBorder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6" fillId="0" borderId="38" xfId="0" applyFont="1" applyBorder="1" applyAlignment="1" applyProtection="1">
      <alignment horizontal="left" vertical="top"/>
      <protection locked="0"/>
    </xf>
    <xf numFmtId="0" fontId="26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Fill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>
      <alignment horizontal="center" vertical="top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kutinaTA\AppData\Roaming\1C\1cv8\74d93364-f814-408b-8d68-6cb1618ed830\d52ef05c-9aae-4544-89b7-44abd7683d4f\App\V\&#1057;&#1090;&#1088;&#1091;&#1082;&#1090;&#1091;&#1088;&#1072;%20&#1053;&#1052;&#106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мм. предл. и Структура НМЦ"/>
      <sheetName val="Справочники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02"/>
  <sheetViews>
    <sheetView showGridLines="0" tabSelected="1" view="pageBreakPreview" zoomScale="70" zoomScaleNormal="70" zoomScaleSheetLayoutView="70" workbookViewId="0">
      <selection activeCell="L18" sqref="L18"/>
    </sheetView>
  </sheetViews>
  <sheetFormatPr defaultColWidth="18.5703125" defaultRowHeight="15.75"/>
  <cols>
    <col min="1" max="2" width="4.5703125" style="6" customWidth="1"/>
    <col min="3" max="3" width="6.5703125" style="66" customWidth="1"/>
    <col min="4" max="4" width="11" style="66" customWidth="1"/>
    <col min="5" max="5" width="38.5703125" style="6" customWidth="1"/>
    <col min="6" max="6" width="24.5703125" style="6" customWidth="1"/>
    <col min="7" max="8" width="14.5703125" style="6" customWidth="1"/>
    <col min="9" max="9" width="27.85546875" style="6" customWidth="1"/>
    <col min="10" max="10" width="40.5703125" style="6" customWidth="1"/>
    <col min="11" max="11" width="19.28515625" style="6" customWidth="1"/>
    <col min="12" max="12" width="18.5703125" style="6" customWidth="1"/>
    <col min="13" max="14" width="18.5703125" style="6"/>
    <col min="15" max="17" width="4.5703125" style="6" customWidth="1"/>
    <col min="18" max="18" width="6.5703125" style="6" customWidth="1"/>
    <col min="19" max="19" width="11.85546875" style="41" customWidth="1"/>
    <col min="20" max="20" width="37.7109375" style="6" customWidth="1"/>
    <col min="21" max="21" width="28.5703125" style="41" customWidth="1"/>
    <col min="22" max="22" width="27.85546875" style="6" customWidth="1"/>
    <col min="23" max="23" width="14.7109375" style="6" customWidth="1"/>
    <col min="24" max="24" width="15.28515625" style="6" customWidth="1"/>
    <col min="25" max="25" width="43.5703125" style="6" customWidth="1"/>
    <col min="26" max="26" width="19" style="6" customWidth="1"/>
    <col min="27" max="28" width="20.5703125" style="6" customWidth="1"/>
    <col min="29" max="16384" width="18.5703125" style="6"/>
  </cols>
  <sheetData>
    <row r="1" spans="2:28" s="58" customFormat="1"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57"/>
      <c r="Q1" s="57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</row>
    <row r="2" spans="2:28" ht="16.5" thickBot="1">
      <c r="B2" s="7"/>
      <c r="C2" s="1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R2" s="30"/>
      <c r="S2" s="30"/>
      <c r="T2" s="31"/>
      <c r="U2" s="31"/>
      <c r="V2" s="31"/>
      <c r="W2" s="31"/>
      <c r="X2" s="31"/>
      <c r="Y2" s="31"/>
      <c r="Z2" s="31"/>
      <c r="AA2" s="31"/>
      <c r="AB2" s="31"/>
    </row>
    <row r="3" spans="2:28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</row>
    <row r="4" spans="2:28">
      <c r="B4" s="11"/>
      <c r="C4" s="66" t="s">
        <v>0</v>
      </c>
      <c r="D4" s="12"/>
      <c r="E4" s="12"/>
      <c r="F4" s="12"/>
      <c r="G4" s="12"/>
      <c r="H4" s="12"/>
      <c r="I4" s="12"/>
      <c r="O4" s="13"/>
    </row>
    <row r="5" spans="2:28">
      <c r="B5" s="11"/>
      <c r="C5" s="129" t="s">
        <v>16</v>
      </c>
      <c r="D5" s="2"/>
      <c r="E5" s="2"/>
      <c r="F5" s="2"/>
      <c r="G5" s="12"/>
      <c r="H5" s="12"/>
      <c r="I5" s="12"/>
      <c r="O5" s="13"/>
    </row>
    <row r="6" spans="2:28">
      <c r="B6" s="11"/>
      <c r="G6" s="12"/>
      <c r="H6" s="12"/>
      <c r="I6" s="12"/>
      <c r="O6" s="13"/>
      <c r="R6" s="30"/>
      <c r="S6" s="30"/>
      <c r="T6" s="30"/>
      <c r="U6" s="30"/>
    </row>
    <row r="7" spans="2:28">
      <c r="B7" s="11"/>
      <c r="C7" s="175" t="s">
        <v>7</v>
      </c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3"/>
      <c r="R7" s="174" t="s">
        <v>24</v>
      </c>
      <c r="S7" s="174"/>
      <c r="T7" s="174"/>
      <c r="U7" s="174"/>
      <c r="V7" s="174"/>
      <c r="W7" s="174"/>
      <c r="X7" s="174"/>
      <c r="Y7" s="174"/>
      <c r="Z7" s="174"/>
      <c r="AA7" s="174"/>
      <c r="AB7" s="174"/>
    </row>
    <row r="8" spans="2:28">
      <c r="B8" s="11"/>
      <c r="O8" s="13"/>
    </row>
    <row r="9" spans="2:28">
      <c r="B9" s="11"/>
      <c r="C9" s="173" t="s">
        <v>1</v>
      </c>
      <c r="D9" s="173"/>
      <c r="E9" s="173"/>
      <c r="G9" s="157"/>
      <c r="H9" s="157"/>
      <c r="O9" s="13"/>
    </row>
    <row r="10" spans="2:28">
      <c r="B10" s="11"/>
      <c r="C10" s="173" t="s">
        <v>2</v>
      </c>
      <c r="D10" s="173"/>
      <c r="E10" s="173"/>
      <c r="G10" s="171"/>
      <c r="H10" s="171"/>
      <c r="O10" s="13"/>
    </row>
    <row r="11" spans="2:28">
      <c r="B11" s="11"/>
      <c r="C11" s="173" t="s">
        <v>3</v>
      </c>
      <c r="D11" s="173"/>
      <c r="E11" s="173"/>
      <c r="G11" s="171"/>
      <c r="H11" s="171"/>
      <c r="O11" s="13"/>
    </row>
    <row r="12" spans="2:28">
      <c r="B12" s="11"/>
      <c r="O12" s="13"/>
    </row>
    <row r="13" spans="2:28" ht="157.5">
      <c r="B13" s="11"/>
      <c r="C13" s="130" t="s">
        <v>6</v>
      </c>
      <c r="D13" s="143" t="s">
        <v>19</v>
      </c>
      <c r="E13" s="144"/>
      <c r="F13" s="21" t="s">
        <v>32</v>
      </c>
      <c r="G13" s="14" t="s">
        <v>21</v>
      </c>
      <c r="H13" s="14" t="s">
        <v>22</v>
      </c>
      <c r="I13" s="14" t="s">
        <v>23</v>
      </c>
      <c r="J13" s="14" t="s">
        <v>38</v>
      </c>
      <c r="K13" s="14" t="s">
        <v>35</v>
      </c>
      <c r="L13" s="14" t="s">
        <v>18</v>
      </c>
      <c r="M13" s="14" t="s">
        <v>4</v>
      </c>
      <c r="N13" s="62" t="s">
        <v>5</v>
      </c>
      <c r="O13" s="13"/>
      <c r="R13" s="21" t="s">
        <v>6</v>
      </c>
      <c r="S13" s="143" t="s">
        <v>19</v>
      </c>
      <c r="T13" s="144"/>
      <c r="U13" s="21" t="s">
        <v>32</v>
      </c>
      <c r="V13" s="21" t="s">
        <v>20</v>
      </c>
      <c r="W13" s="21" t="s">
        <v>21</v>
      </c>
      <c r="X13" s="21" t="s">
        <v>22</v>
      </c>
      <c r="Y13" s="32" t="s">
        <v>34</v>
      </c>
      <c r="Z13" s="32" t="s">
        <v>49</v>
      </c>
      <c r="AA13" s="21" t="s">
        <v>18</v>
      </c>
      <c r="AB13" s="21" t="s">
        <v>25</v>
      </c>
    </row>
    <row r="14" spans="2:28">
      <c r="B14" s="11"/>
      <c r="C14" s="131">
        <v>1</v>
      </c>
      <c r="D14" s="67" t="s">
        <v>52</v>
      </c>
      <c r="E14" s="67" t="s">
        <v>53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63">
        <v>11</v>
      </c>
      <c r="O14" s="13"/>
      <c r="P14" s="66"/>
      <c r="Q14" s="66"/>
      <c r="R14" s="22">
        <v>1</v>
      </c>
      <c r="S14" s="67" t="s">
        <v>52</v>
      </c>
      <c r="T14" s="67" t="s">
        <v>53</v>
      </c>
      <c r="U14" s="22">
        <v>3</v>
      </c>
      <c r="V14" s="22">
        <v>4</v>
      </c>
      <c r="W14" s="22">
        <v>5</v>
      </c>
      <c r="X14" s="22">
        <v>6</v>
      </c>
      <c r="Y14" s="33">
        <v>7</v>
      </c>
      <c r="Z14" s="33">
        <v>8</v>
      </c>
      <c r="AA14" s="22">
        <v>9</v>
      </c>
      <c r="AB14" s="22">
        <v>10</v>
      </c>
    </row>
    <row r="15" spans="2:28" s="24" customFormat="1">
      <c r="B15" s="25"/>
      <c r="C15" s="42" t="str">
        <f>R15</f>
        <v>SimInTech. Система математического и имитационного моделирования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54"/>
      <c r="O15" s="26"/>
      <c r="R15" s="70" t="s">
        <v>54</v>
      </c>
      <c r="S15" s="71"/>
      <c r="T15" s="71"/>
      <c r="U15" s="43"/>
      <c r="V15" s="101"/>
      <c r="W15" s="71"/>
      <c r="X15" s="71"/>
      <c r="Y15" s="43"/>
      <c r="Z15" s="43"/>
      <c r="AA15" s="133"/>
      <c r="AB15" s="133"/>
    </row>
    <row r="16" spans="2:28" s="24" customFormat="1">
      <c r="B16" s="25"/>
      <c r="C16" s="47"/>
      <c r="D16" s="44" t="str">
        <f>S16</f>
        <v>Исполнительный аппарат (локальная версия, продление на 1 год)</v>
      </c>
      <c r="E16" s="44"/>
      <c r="F16" s="44"/>
      <c r="G16" s="44"/>
      <c r="H16" s="44"/>
      <c r="I16" s="44"/>
      <c r="J16" s="44"/>
      <c r="K16" s="44"/>
      <c r="L16" s="44"/>
      <c r="M16" s="44"/>
      <c r="N16" s="56"/>
      <c r="O16" s="26"/>
      <c r="R16" s="72"/>
      <c r="S16" s="73" t="s">
        <v>55</v>
      </c>
      <c r="T16" s="73"/>
      <c r="U16" s="44"/>
      <c r="V16" s="102"/>
      <c r="W16" s="73"/>
      <c r="X16" s="73"/>
      <c r="Y16" s="44"/>
      <c r="Z16" s="44"/>
      <c r="AA16" s="134"/>
      <c r="AB16" s="134"/>
    </row>
    <row r="17" spans="2:28" s="24" customFormat="1" ht="76.5">
      <c r="B17" s="25"/>
      <c r="C17" s="132">
        <f t="shared" ref="C17:F17" si="0">R17</f>
        <v>1</v>
      </c>
      <c r="D17" s="128" t="str">
        <f t="shared" si="0"/>
        <v>-</v>
      </c>
      <c r="E17" s="46" t="str">
        <f t="shared" si="0"/>
        <v>SimInTech. Standard Configuration. Стандартное рабочее место моделирования систем</v>
      </c>
      <c r="F17" s="51" t="str">
        <f t="shared" si="0"/>
        <v>Национальный режим не предоставляется – запрет</v>
      </c>
      <c r="G17" s="45" t="str">
        <f>W17</f>
        <v>шт.</v>
      </c>
      <c r="H17" s="52">
        <f>X17</f>
        <v>1</v>
      </c>
      <c r="I17" s="28" t="s">
        <v>15</v>
      </c>
      <c r="J17" s="27" t="s">
        <v>15</v>
      </c>
      <c r="K17" s="27"/>
      <c r="L17" s="37">
        <f>AA17</f>
        <v>1063075.5</v>
      </c>
      <c r="M17" s="1">
        <v>0</v>
      </c>
      <c r="N17" s="64">
        <f>H17*M17</f>
        <v>0</v>
      </c>
      <c r="O17" s="26"/>
      <c r="R17" s="74">
        <v>1</v>
      </c>
      <c r="S17" s="75" t="s">
        <v>45</v>
      </c>
      <c r="T17" s="92" t="s">
        <v>182</v>
      </c>
      <c r="U17" s="51" t="s">
        <v>28</v>
      </c>
      <c r="V17" s="103" t="s">
        <v>294</v>
      </c>
      <c r="W17" s="110" t="s">
        <v>12</v>
      </c>
      <c r="X17" s="111">
        <v>1</v>
      </c>
      <c r="Y17" s="59" t="s">
        <v>37</v>
      </c>
      <c r="Z17" s="59" t="s">
        <v>39</v>
      </c>
      <c r="AA17" s="55">
        <v>1063075.5</v>
      </c>
      <c r="AB17" s="55">
        <f>ROUND(X17*AA17,2)</f>
        <v>1063075.5</v>
      </c>
    </row>
    <row r="18" spans="2:28" s="24" customFormat="1" ht="76.5">
      <c r="B18" s="25"/>
      <c r="C18" s="132">
        <f t="shared" ref="C18:C22" si="1">R18</f>
        <v>2</v>
      </c>
      <c r="D18" s="128" t="str">
        <f t="shared" ref="D18:D22" si="2">S18</f>
        <v>-</v>
      </c>
      <c r="E18" s="46" t="str">
        <f t="shared" ref="E18:E22" si="3">T18</f>
        <v>Electrical Systems STC. Библиотека блоков электротехнического оборудования для векторного анализа электрических цепей</v>
      </c>
      <c r="F18" s="51" t="str">
        <f t="shared" ref="F18:F22" si="4">U18</f>
        <v>Национальный режим не предоставляется – запрет</v>
      </c>
      <c r="G18" s="45" t="str">
        <f t="shared" ref="G18:G22" si="5">W18</f>
        <v>шт.</v>
      </c>
      <c r="H18" s="52">
        <f t="shared" ref="H18:H22" si="6">X18</f>
        <v>1</v>
      </c>
      <c r="I18" s="28" t="s">
        <v>15</v>
      </c>
      <c r="J18" s="27" t="s">
        <v>15</v>
      </c>
      <c r="K18" s="27"/>
      <c r="L18" s="37">
        <f t="shared" ref="L18:L22" si="7">AA18</f>
        <v>348041.96</v>
      </c>
      <c r="M18" s="1">
        <v>0</v>
      </c>
      <c r="N18" s="64">
        <f t="shared" ref="N18:N22" si="8">H18*M18</f>
        <v>0</v>
      </c>
      <c r="O18" s="26"/>
      <c r="R18" s="76">
        <f>R17+1</f>
        <v>2</v>
      </c>
      <c r="S18" s="75" t="s">
        <v>45</v>
      </c>
      <c r="T18" s="92" t="s">
        <v>183</v>
      </c>
      <c r="U18" s="51" t="s">
        <v>28</v>
      </c>
      <c r="V18" s="103" t="s">
        <v>294</v>
      </c>
      <c r="W18" s="76" t="s">
        <v>12</v>
      </c>
      <c r="X18" s="111">
        <v>1</v>
      </c>
      <c r="Y18" s="59" t="s">
        <v>37</v>
      </c>
      <c r="Z18" s="59" t="s">
        <v>39</v>
      </c>
      <c r="AA18" s="55">
        <v>348041.96</v>
      </c>
      <c r="AB18" s="55">
        <f t="shared" ref="AB18:AB22" si="9">ROUND(X18*AA18,2)</f>
        <v>348041.96</v>
      </c>
    </row>
    <row r="19" spans="2:28" s="24" customFormat="1" ht="76.5">
      <c r="B19" s="25"/>
      <c r="C19" s="132">
        <f t="shared" si="1"/>
        <v>3</v>
      </c>
      <c r="D19" s="128" t="str">
        <f t="shared" si="2"/>
        <v>-</v>
      </c>
      <c r="E19" s="46" t="str">
        <f t="shared" si="3"/>
        <v>SimInTech. Electrical Systems DYN. Библиотека блоков электротехнического оборудования для динамического анализа электрических цепей</v>
      </c>
      <c r="F19" s="51" t="str">
        <f t="shared" si="4"/>
        <v>Национальный режим не предоставляется – запрет</v>
      </c>
      <c r="G19" s="45" t="str">
        <f t="shared" si="5"/>
        <v>шт.</v>
      </c>
      <c r="H19" s="52">
        <f t="shared" si="6"/>
        <v>1</v>
      </c>
      <c r="I19" s="28" t="s">
        <v>15</v>
      </c>
      <c r="J19" s="27" t="s">
        <v>15</v>
      </c>
      <c r="K19" s="27"/>
      <c r="L19" s="37">
        <f t="shared" si="7"/>
        <v>348041.96</v>
      </c>
      <c r="M19" s="1">
        <v>0</v>
      </c>
      <c r="N19" s="64">
        <f t="shared" si="8"/>
        <v>0</v>
      </c>
      <c r="O19" s="26"/>
      <c r="R19" s="76">
        <f>R18+1</f>
        <v>3</v>
      </c>
      <c r="S19" s="75" t="s">
        <v>45</v>
      </c>
      <c r="T19" s="92" t="s">
        <v>184</v>
      </c>
      <c r="U19" s="51" t="s">
        <v>28</v>
      </c>
      <c r="V19" s="103" t="s">
        <v>294</v>
      </c>
      <c r="W19" s="76" t="s">
        <v>12</v>
      </c>
      <c r="X19" s="111">
        <v>1</v>
      </c>
      <c r="Y19" s="59" t="s">
        <v>37</v>
      </c>
      <c r="Z19" s="59" t="s">
        <v>39</v>
      </c>
      <c r="AA19" s="55">
        <v>348041.96</v>
      </c>
      <c r="AB19" s="55">
        <f t="shared" si="9"/>
        <v>348041.96</v>
      </c>
    </row>
    <row r="20" spans="2:28" s="24" customFormat="1" ht="76.5">
      <c r="B20" s="25"/>
      <c r="C20" s="132">
        <f t="shared" si="1"/>
        <v>4</v>
      </c>
      <c r="D20" s="128" t="str">
        <f t="shared" si="2"/>
        <v>-</v>
      </c>
      <c r="E20" s="46" t="str">
        <f t="shared" si="3"/>
        <v>SimInTech. Mechanical. Библиотека блоков для моделирования механических взаимодействий</v>
      </c>
      <c r="F20" s="51" t="str">
        <f t="shared" si="4"/>
        <v>Национальный режим не предоставляется – запрет</v>
      </c>
      <c r="G20" s="45" t="str">
        <f t="shared" si="5"/>
        <v>шт.</v>
      </c>
      <c r="H20" s="52">
        <f t="shared" si="6"/>
        <v>1</v>
      </c>
      <c r="I20" s="28" t="s">
        <v>15</v>
      </c>
      <c r="J20" s="27" t="s">
        <v>15</v>
      </c>
      <c r="K20" s="27"/>
      <c r="L20" s="37">
        <f t="shared" si="7"/>
        <v>247496.46</v>
      </c>
      <c r="M20" s="1">
        <v>0</v>
      </c>
      <c r="N20" s="64">
        <f t="shared" si="8"/>
        <v>0</v>
      </c>
      <c r="O20" s="26"/>
      <c r="R20" s="76">
        <f>R19+1</f>
        <v>4</v>
      </c>
      <c r="S20" s="75" t="s">
        <v>45</v>
      </c>
      <c r="T20" s="92" t="s">
        <v>185</v>
      </c>
      <c r="U20" s="51" t="s">
        <v>28</v>
      </c>
      <c r="V20" s="103" t="s">
        <v>294</v>
      </c>
      <c r="W20" s="76" t="s">
        <v>12</v>
      </c>
      <c r="X20" s="111">
        <v>1</v>
      </c>
      <c r="Y20" s="59" t="s">
        <v>37</v>
      </c>
      <c r="Z20" s="59" t="s">
        <v>39</v>
      </c>
      <c r="AA20" s="55">
        <v>247496.46</v>
      </c>
      <c r="AB20" s="55">
        <f t="shared" si="9"/>
        <v>247496.46</v>
      </c>
    </row>
    <row r="21" spans="2:28" s="24" customFormat="1" ht="76.5">
      <c r="B21" s="25"/>
      <c r="C21" s="132">
        <f t="shared" si="1"/>
        <v>5</v>
      </c>
      <c r="D21" s="128" t="str">
        <f t="shared" si="2"/>
        <v>-</v>
      </c>
      <c r="E21" s="46" t="str">
        <f t="shared" si="3"/>
        <v>SimInTech. Electrical Drives &amp; Inverters. Библиотека блоков для моделирования электрических приводов и преобразователей.</v>
      </c>
      <c r="F21" s="51" t="str">
        <f t="shared" si="4"/>
        <v>Национальный режим не предоставляется – запрет</v>
      </c>
      <c r="G21" s="45" t="str">
        <f t="shared" si="5"/>
        <v>шт.</v>
      </c>
      <c r="H21" s="52">
        <f t="shared" si="6"/>
        <v>1</v>
      </c>
      <c r="I21" s="28" t="s">
        <v>15</v>
      </c>
      <c r="J21" s="27" t="s">
        <v>15</v>
      </c>
      <c r="K21" s="27"/>
      <c r="L21" s="37">
        <f t="shared" si="7"/>
        <v>305502.78000000003</v>
      </c>
      <c r="M21" s="1">
        <v>0</v>
      </c>
      <c r="N21" s="64">
        <f t="shared" si="8"/>
        <v>0</v>
      </c>
      <c r="O21" s="26"/>
      <c r="R21" s="76">
        <f>R20+1</f>
        <v>5</v>
      </c>
      <c r="S21" s="75" t="s">
        <v>45</v>
      </c>
      <c r="T21" s="92" t="s">
        <v>186</v>
      </c>
      <c r="U21" s="51" t="s">
        <v>28</v>
      </c>
      <c r="V21" s="103" t="s">
        <v>294</v>
      </c>
      <c r="W21" s="76" t="s">
        <v>12</v>
      </c>
      <c r="X21" s="111">
        <v>1</v>
      </c>
      <c r="Y21" s="59" t="s">
        <v>37</v>
      </c>
      <c r="Z21" s="59" t="s">
        <v>39</v>
      </c>
      <c r="AA21" s="55">
        <v>305502.78000000003</v>
      </c>
      <c r="AB21" s="55">
        <f t="shared" si="9"/>
        <v>305502.78000000003</v>
      </c>
    </row>
    <row r="22" spans="2:28" s="24" customFormat="1" ht="76.5">
      <c r="B22" s="25"/>
      <c r="C22" s="132">
        <f t="shared" si="1"/>
        <v>6</v>
      </c>
      <c r="D22" s="128" t="str">
        <f t="shared" si="2"/>
        <v>-</v>
      </c>
      <c r="E22" s="46" t="str">
        <f t="shared" si="3"/>
        <v>SimInTech. Digital Communication. Библиотека блоков для моделирования систем цифровой связи</v>
      </c>
      <c r="F22" s="51" t="str">
        <f t="shared" si="4"/>
        <v>Национальный режим не предоставляется – запрет</v>
      </c>
      <c r="G22" s="45" t="str">
        <f t="shared" si="5"/>
        <v>шт.</v>
      </c>
      <c r="H22" s="52">
        <f t="shared" si="6"/>
        <v>1</v>
      </c>
      <c r="I22" s="28" t="s">
        <v>15</v>
      </c>
      <c r="J22" s="27" t="s">
        <v>15</v>
      </c>
      <c r="K22" s="27"/>
      <c r="L22" s="37">
        <f t="shared" si="7"/>
        <v>266831.90000000002</v>
      </c>
      <c r="M22" s="1">
        <v>0</v>
      </c>
      <c r="N22" s="64">
        <f t="shared" si="8"/>
        <v>0</v>
      </c>
      <c r="O22" s="26"/>
      <c r="R22" s="76">
        <f>R21+1</f>
        <v>6</v>
      </c>
      <c r="S22" s="75" t="s">
        <v>45</v>
      </c>
      <c r="T22" s="92" t="s">
        <v>187</v>
      </c>
      <c r="U22" s="51" t="s">
        <v>28</v>
      </c>
      <c r="V22" s="103" t="s">
        <v>294</v>
      </c>
      <c r="W22" s="76" t="s">
        <v>12</v>
      </c>
      <c r="X22" s="111">
        <v>1</v>
      </c>
      <c r="Y22" s="59" t="s">
        <v>37</v>
      </c>
      <c r="Z22" s="59" t="s">
        <v>39</v>
      </c>
      <c r="AA22" s="55">
        <v>266831.90000000002</v>
      </c>
      <c r="AB22" s="55">
        <f t="shared" si="9"/>
        <v>266831.90000000002</v>
      </c>
    </row>
    <row r="23" spans="2:28" s="24" customFormat="1">
      <c r="B23" s="25"/>
      <c r="C23" s="42" t="str">
        <f>R23</f>
        <v>Программный комплекс RastrWin3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4"/>
      <c r="O23" s="26"/>
      <c r="R23" s="70" t="s">
        <v>56</v>
      </c>
      <c r="S23" s="71"/>
      <c r="T23" s="71"/>
      <c r="U23" s="43"/>
      <c r="V23" s="101"/>
      <c r="W23" s="71"/>
      <c r="X23" s="71"/>
      <c r="Y23" s="43"/>
      <c r="Z23" s="43"/>
      <c r="AA23" s="133"/>
      <c r="AB23" s="133"/>
    </row>
    <row r="24" spans="2:28" s="24" customFormat="1">
      <c r="B24" s="25"/>
      <c r="C24" s="72"/>
      <c r="D24" s="44" t="str">
        <f>S24</f>
        <v>Исполнительный аппарат и филиалы (продление тех. поддержки на 1 год)</v>
      </c>
      <c r="E24" s="44"/>
      <c r="F24" s="44"/>
      <c r="G24" s="44"/>
      <c r="H24" s="44"/>
      <c r="I24" s="44"/>
      <c r="J24" s="44"/>
      <c r="K24" s="44"/>
      <c r="L24" s="44"/>
      <c r="M24" s="44"/>
      <c r="N24" s="56"/>
      <c r="O24" s="26"/>
      <c r="R24" s="72"/>
      <c r="S24" s="73" t="s">
        <v>57</v>
      </c>
      <c r="T24" s="73"/>
      <c r="U24" s="44"/>
      <c r="V24" s="102"/>
      <c r="W24" s="73"/>
      <c r="X24" s="73"/>
      <c r="Y24" s="44"/>
      <c r="Z24" s="44"/>
      <c r="AA24" s="134"/>
      <c r="AB24" s="134"/>
    </row>
    <row r="25" spans="2:28" ht="63.75">
      <c r="B25" s="25"/>
      <c r="C25" s="132">
        <f t="shared" ref="C25" si="10">R25</f>
        <v>7</v>
      </c>
      <c r="D25" s="128" t="str">
        <f t="shared" ref="D25" si="11">S25</f>
        <v>-</v>
      </c>
      <c r="E25" s="46" t="str">
        <f t="shared" ref="E25" si="12">T25</f>
        <v>Сопровождение Программного Комплекса расчета, оптимизации и анализа установившихся, аварийных и переходных режимов энергосистем «RastrWin3» на 10
(Десять) рабочих мест в течение 12 месяцев.</v>
      </c>
      <c r="F25" s="51" t="str">
        <f t="shared" ref="F25" si="13">U25</f>
        <v>Национальный режим предоставляется</v>
      </c>
      <c r="G25" s="45" t="str">
        <f>W25</f>
        <v>шт.</v>
      </c>
      <c r="H25" s="52">
        <f>X25</f>
        <v>3</v>
      </c>
      <c r="I25" s="28" t="s">
        <v>15</v>
      </c>
      <c r="J25" s="27" t="s">
        <v>15</v>
      </c>
      <c r="K25" s="27"/>
      <c r="L25" s="37">
        <f>AA25</f>
        <v>317786.40000000002</v>
      </c>
      <c r="M25" s="1">
        <v>0</v>
      </c>
      <c r="N25" s="64">
        <f>H25*M25</f>
        <v>0</v>
      </c>
      <c r="O25" s="26"/>
      <c r="R25" s="74">
        <f>R22+1</f>
        <v>7</v>
      </c>
      <c r="S25" s="77" t="s">
        <v>45</v>
      </c>
      <c r="T25" s="93" t="s">
        <v>188</v>
      </c>
      <c r="U25" s="109" t="s">
        <v>27</v>
      </c>
      <c r="V25" s="104" t="s">
        <v>295</v>
      </c>
      <c r="W25" s="76" t="s">
        <v>12</v>
      </c>
      <c r="X25" s="107">
        <v>3</v>
      </c>
      <c r="Y25" s="59" t="s">
        <v>33</v>
      </c>
      <c r="Z25" s="39" t="s">
        <v>41</v>
      </c>
      <c r="AA25" s="55">
        <v>317786.40000000002</v>
      </c>
      <c r="AB25" s="55">
        <f>ROUND(X25*AA25,2)</f>
        <v>953359.2</v>
      </c>
    </row>
    <row r="26" spans="2:28">
      <c r="B26" s="25"/>
      <c r="C26" s="42" t="str">
        <f>R26</f>
        <v>Вектор Плюс. Платформа автоматизации функций внутреннего аудита, контроля и управления рисками</v>
      </c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4"/>
      <c r="O26" s="26"/>
      <c r="R26" s="70" t="s">
        <v>58</v>
      </c>
      <c r="S26" s="71"/>
      <c r="T26" s="71"/>
      <c r="U26" s="43"/>
      <c r="V26" s="101"/>
      <c r="W26" s="71"/>
      <c r="X26" s="71"/>
      <c r="Y26" s="43"/>
      <c r="Z26" s="43"/>
      <c r="AA26" s="133"/>
      <c r="AB26" s="133"/>
    </row>
    <row r="27" spans="2:28">
      <c r="B27" s="25"/>
      <c r="C27" s="72"/>
      <c r="D27" s="44" t="str">
        <f>S27</f>
        <v>Исполнительный аппарат (продление тех. поддержки на 1 год)</v>
      </c>
      <c r="E27" s="44"/>
      <c r="F27" s="44"/>
      <c r="G27" s="44"/>
      <c r="H27" s="44"/>
      <c r="I27" s="44"/>
      <c r="J27" s="44"/>
      <c r="K27" s="44"/>
      <c r="L27" s="44"/>
      <c r="M27" s="44"/>
      <c r="N27" s="56"/>
      <c r="O27" s="26"/>
      <c r="R27" s="72"/>
      <c r="S27" s="73" t="s">
        <v>48</v>
      </c>
      <c r="T27" s="73"/>
      <c r="U27" s="44"/>
      <c r="V27" s="102"/>
      <c r="W27" s="73"/>
      <c r="X27" s="73"/>
      <c r="Y27" s="44"/>
      <c r="Z27" s="44"/>
      <c r="AA27" s="134"/>
      <c r="AB27" s="134"/>
    </row>
    <row r="28" spans="2:28" ht="51">
      <c r="B28" s="25"/>
      <c r="C28" s="132">
        <f t="shared" ref="C28" si="14">R28</f>
        <v>8</v>
      </c>
      <c r="D28" s="128" t="str">
        <f t="shared" ref="D28" si="15">S28</f>
        <v>-</v>
      </c>
      <c r="E28" s="46" t="str">
        <f t="shared" ref="E28" si="16">T28</f>
        <v xml:space="preserve">Сертификат ТП отечественной платформы «Вектор Плюс» сроком на 1 год </v>
      </c>
      <c r="F28" s="51" t="str">
        <f t="shared" ref="F28" si="17">U28</f>
        <v>Национальный режим предоставляется</v>
      </c>
      <c r="G28" s="45" t="str">
        <f>W28</f>
        <v>шт.</v>
      </c>
      <c r="H28" s="52">
        <f>X28</f>
        <v>1</v>
      </c>
      <c r="I28" s="28" t="s">
        <v>15</v>
      </c>
      <c r="J28" s="27" t="s">
        <v>15</v>
      </c>
      <c r="K28" s="27"/>
      <c r="L28" s="37">
        <f>AA28</f>
        <v>1550929.74</v>
      </c>
      <c r="M28" s="1">
        <v>0</v>
      </c>
      <c r="N28" s="64">
        <f>H28*M28</f>
        <v>0</v>
      </c>
      <c r="O28" s="26"/>
      <c r="R28" s="74">
        <f>R25+1</f>
        <v>8</v>
      </c>
      <c r="S28" s="49" t="s">
        <v>45</v>
      </c>
      <c r="T28" s="49" t="s">
        <v>189</v>
      </c>
      <c r="U28" s="109" t="s">
        <v>27</v>
      </c>
      <c r="V28" s="79" t="s">
        <v>295</v>
      </c>
      <c r="W28" s="76" t="s">
        <v>12</v>
      </c>
      <c r="X28" s="112">
        <v>1</v>
      </c>
      <c r="Y28" s="59" t="s">
        <v>33</v>
      </c>
      <c r="Z28" s="39" t="s">
        <v>41</v>
      </c>
      <c r="AA28" s="55">
        <v>1550929.74</v>
      </c>
      <c r="AB28" s="55">
        <f>ROUND(X28*AA28,2)</f>
        <v>1550929.74</v>
      </c>
    </row>
    <row r="29" spans="2:28">
      <c r="B29" s="25"/>
      <c r="C29" s="42" t="str">
        <f>R29</f>
        <v>Докумино. СЭДО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4"/>
      <c r="O29" s="26"/>
      <c r="R29" s="70" t="s">
        <v>59</v>
      </c>
      <c r="S29" s="71"/>
      <c r="T29" s="71"/>
      <c r="U29" s="43"/>
      <c r="V29" s="101"/>
      <c r="W29" s="71"/>
      <c r="X29" s="71"/>
      <c r="Y29" s="43"/>
      <c r="Z29" s="43"/>
      <c r="AA29" s="133"/>
      <c r="AB29" s="133"/>
    </row>
    <row r="30" spans="2:28">
      <c r="B30" s="25"/>
      <c r="C30" s="72"/>
      <c r="D30" s="44" t="str">
        <f>S30</f>
        <v>Исполнительный аппарат (продление тех. поддержки на 2 года)</v>
      </c>
      <c r="E30" s="44"/>
      <c r="F30" s="44"/>
      <c r="G30" s="44"/>
      <c r="H30" s="44"/>
      <c r="I30" s="44"/>
      <c r="J30" s="44"/>
      <c r="K30" s="44"/>
      <c r="L30" s="44"/>
      <c r="M30" s="44"/>
      <c r="N30" s="56"/>
      <c r="O30" s="26"/>
      <c r="R30" s="72"/>
      <c r="S30" s="73" t="s">
        <v>60</v>
      </c>
      <c r="T30" s="73"/>
      <c r="U30" s="44"/>
      <c r="V30" s="102"/>
      <c r="W30" s="73"/>
      <c r="X30" s="73"/>
      <c r="Y30" s="44"/>
      <c r="Z30" s="44"/>
      <c r="AA30" s="134"/>
      <c r="AB30" s="134"/>
    </row>
    <row r="31" spans="2:28" ht="51">
      <c r="B31" s="25"/>
      <c r="C31" s="132">
        <f t="shared" ref="C31" si="18">R31</f>
        <v>9</v>
      </c>
      <c r="D31" s="128" t="str">
        <f t="shared" ref="D31" si="19">S31</f>
        <v>-</v>
      </c>
      <c r="E31" s="46" t="str">
        <f t="shared" ref="E31" si="20">T31</f>
        <v>Сертификат ТП (Пользовательская лицензия СЭДО Documino) сроком на 24 месяца</v>
      </c>
      <c r="F31" s="51" t="str">
        <f t="shared" ref="F31" si="21">U31</f>
        <v>Национальный режим предоставляется</v>
      </c>
      <c r="G31" s="45" t="str">
        <f>W31</f>
        <v>шт.</v>
      </c>
      <c r="H31" s="52">
        <f>X31</f>
        <v>6000</v>
      </c>
      <c r="I31" s="28" t="s">
        <v>15</v>
      </c>
      <c r="J31" s="27" t="s">
        <v>15</v>
      </c>
      <c r="K31" s="27"/>
      <c r="L31" s="37">
        <f>AA31</f>
        <v>3373.4</v>
      </c>
      <c r="M31" s="1">
        <v>0</v>
      </c>
      <c r="N31" s="64">
        <f>H31*M31</f>
        <v>0</v>
      </c>
      <c r="O31" s="26"/>
      <c r="R31" s="74">
        <f>R28+1</f>
        <v>9</v>
      </c>
      <c r="S31" s="49" t="s">
        <v>45</v>
      </c>
      <c r="T31" s="93" t="s">
        <v>190</v>
      </c>
      <c r="U31" s="109" t="s">
        <v>27</v>
      </c>
      <c r="V31" s="79" t="s">
        <v>295</v>
      </c>
      <c r="W31" s="113" t="s">
        <v>12</v>
      </c>
      <c r="X31" s="114">
        <v>6000</v>
      </c>
      <c r="Y31" s="59" t="s">
        <v>33</v>
      </c>
      <c r="Z31" s="39" t="s">
        <v>41</v>
      </c>
      <c r="AA31" s="55">
        <v>3373.4</v>
      </c>
      <c r="AB31" s="55">
        <f>ROUND(X31*AA31,2)</f>
        <v>20240400</v>
      </c>
    </row>
    <row r="32" spans="2:28">
      <c r="B32" s="25"/>
      <c r="C32" s="42" t="str">
        <f>R32</f>
        <v>Информационно-справочные системы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4"/>
      <c r="O32" s="26"/>
      <c r="R32" s="70" t="s">
        <v>61</v>
      </c>
      <c r="S32" s="71"/>
      <c r="T32" s="71"/>
      <c r="U32" s="43"/>
      <c r="V32" s="101"/>
      <c r="W32" s="71"/>
      <c r="X32" s="71"/>
      <c r="Y32" s="43"/>
      <c r="Z32" s="43"/>
      <c r="AA32" s="133"/>
      <c r="AB32" s="133"/>
    </row>
    <row r="33" spans="2:28">
      <c r="B33" s="25"/>
      <c r="C33" s="72"/>
      <c r="D33" s="44" t="str">
        <f>S33</f>
        <v>Исполнительный аппарат (продление на 1 год)</v>
      </c>
      <c r="E33" s="44"/>
      <c r="F33" s="44"/>
      <c r="G33" s="44"/>
      <c r="H33" s="44"/>
      <c r="I33" s="44"/>
      <c r="J33" s="44"/>
      <c r="K33" s="44"/>
      <c r="L33" s="44"/>
      <c r="M33" s="44"/>
      <c r="N33" s="56"/>
      <c r="O33" s="26"/>
      <c r="R33" s="72"/>
      <c r="S33" s="73" t="s">
        <v>44</v>
      </c>
      <c r="T33" s="73"/>
      <c r="U33" s="44"/>
      <c r="V33" s="102"/>
      <c r="W33" s="73"/>
      <c r="X33" s="73"/>
      <c r="Y33" s="44"/>
      <c r="Z33" s="44"/>
      <c r="AA33" s="134"/>
      <c r="AB33" s="134"/>
    </row>
    <row r="34" spans="2:28" ht="76.5">
      <c r="B34" s="25"/>
      <c r="C34" s="132">
        <f t="shared" ref="C34:C39" si="22">R34</f>
        <v>10</v>
      </c>
      <c r="D34" s="128" t="str">
        <f t="shared" ref="D34:D39" si="23">S34</f>
        <v>-</v>
      </c>
      <c r="E34" s="46" t="str">
        <f t="shared" ref="E34:E39" si="24">T34</f>
        <v xml:space="preserve">Вознаграждение за передачу неисключительных прав за программу для ЭВМ Casebook. Тариф ПравоДела Про </v>
      </c>
      <c r="F34" s="51" t="str">
        <f t="shared" ref="F34:F39" si="25">U34</f>
        <v>Национальный режим не предоставляется – запрет</v>
      </c>
      <c r="G34" s="45" t="str">
        <f t="shared" ref="G34:G39" si="26">W34</f>
        <v>шт.</v>
      </c>
      <c r="H34" s="52">
        <f t="shared" ref="H34:H39" si="27">X34</f>
        <v>2</v>
      </c>
      <c r="I34" s="28" t="s">
        <v>15</v>
      </c>
      <c r="J34" s="27" t="s">
        <v>15</v>
      </c>
      <c r="K34" s="27"/>
      <c r="L34" s="37">
        <f t="shared" ref="L34:L39" si="28">AA34</f>
        <v>130896</v>
      </c>
      <c r="M34" s="1">
        <v>0</v>
      </c>
      <c r="N34" s="64">
        <f t="shared" ref="N34:N39" si="29">H34*M34</f>
        <v>0</v>
      </c>
      <c r="O34" s="26"/>
      <c r="R34" s="78">
        <f>R31+1</f>
        <v>10</v>
      </c>
      <c r="S34" s="79" t="s">
        <v>45</v>
      </c>
      <c r="T34" s="79" t="s">
        <v>191</v>
      </c>
      <c r="U34" s="51" t="s">
        <v>28</v>
      </c>
      <c r="V34" s="104" t="s">
        <v>296</v>
      </c>
      <c r="W34" s="78" t="s">
        <v>12</v>
      </c>
      <c r="X34" s="108">
        <v>2</v>
      </c>
      <c r="Y34" s="59" t="s">
        <v>37</v>
      </c>
      <c r="Z34" s="59" t="s">
        <v>39</v>
      </c>
      <c r="AA34" s="55">
        <v>130896</v>
      </c>
      <c r="AB34" s="55">
        <f t="shared" ref="AB34:AB39" si="30">ROUND(X34*AA34,2)</f>
        <v>261792</v>
      </c>
    </row>
    <row r="35" spans="2:28" ht="76.5">
      <c r="B35" s="25"/>
      <c r="C35" s="132">
        <f t="shared" si="22"/>
        <v>11</v>
      </c>
      <c r="D35" s="128" t="str">
        <f t="shared" si="23"/>
        <v>-</v>
      </c>
      <c r="E35" s="46" t="str">
        <f t="shared" si="24"/>
        <v>ИПС "Законодательство стран СНГ", основной пользователь. Тариф Профессионал, 12 месяцев</v>
      </c>
      <c r="F35" s="51" t="str">
        <f t="shared" si="25"/>
        <v>Национальный режим не предоставляется – запрет</v>
      </c>
      <c r="G35" s="45" t="str">
        <f t="shared" si="26"/>
        <v>шт.</v>
      </c>
      <c r="H35" s="52">
        <f t="shared" si="27"/>
        <v>1</v>
      </c>
      <c r="I35" s="28" t="s">
        <v>15</v>
      </c>
      <c r="J35" s="27" t="s">
        <v>15</v>
      </c>
      <c r="K35" s="27"/>
      <c r="L35" s="37">
        <f t="shared" si="28"/>
        <v>201798</v>
      </c>
      <c r="M35" s="1">
        <v>0</v>
      </c>
      <c r="N35" s="64">
        <f t="shared" si="29"/>
        <v>0</v>
      </c>
      <c r="O35" s="26"/>
      <c r="R35" s="80">
        <f t="shared" ref="R35:R38" si="31">R34+1</f>
        <v>11</v>
      </c>
      <c r="S35" s="49" t="s">
        <v>45</v>
      </c>
      <c r="T35" s="49" t="s">
        <v>192</v>
      </c>
      <c r="U35" s="51" t="s">
        <v>28</v>
      </c>
      <c r="V35" s="103" t="s">
        <v>296</v>
      </c>
      <c r="W35" s="113" t="s">
        <v>12</v>
      </c>
      <c r="X35" s="114">
        <v>1</v>
      </c>
      <c r="Y35" s="59" t="s">
        <v>37</v>
      </c>
      <c r="Z35" s="59" t="s">
        <v>39</v>
      </c>
      <c r="AA35" s="55">
        <v>201798</v>
      </c>
      <c r="AB35" s="55">
        <f t="shared" si="30"/>
        <v>201798</v>
      </c>
    </row>
    <row r="36" spans="2:28" ht="76.5">
      <c r="B36" s="25"/>
      <c r="C36" s="132">
        <f t="shared" si="22"/>
        <v>12</v>
      </c>
      <c r="D36" s="128" t="str">
        <f t="shared" si="23"/>
        <v>-</v>
      </c>
      <c r="E36" s="46" t="str">
        <f t="shared" si="24"/>
        <v>ИПС "Законодательство стран СНГ", дополнительный пользователь. Тариф Профессионал, 12 месяцев</v>
      </c>
      <c r="F36" s="51" t="str">
        <f t="shared" si="25"/>
        <v>Национальный режим не предоставляется – запрет</v>
      </c>
      <c r="G36" s="45" t="str">
        <f t="shared" si="26"/>
        <v>шт.</v>
      </c>
      <c r="H36" s="52">
        <f t="shared" si="27"/>
        <v>1</v>
      </c>
      <c r="I36" s="28" t="s">
        <v>15</v>
      </c>
      <c r="J36" s="27" t="s">
        <v>15</v>
      </c>
      <c r="K36" s="27"/>
      <c r="L36" s="37">
        <f t="shared" si="28"/>
        <v>20179.8</v>
      </c>
      <c r="M36" s="1">
        <v>0</v>
      </c>
      <c r="N36" s="64">
        <f t="shared" si="29"/>
        <v>0</v>
      </c>
      <c r="O36" s="26"/>
      <c r="R36" s="80">
        <f t="shared" si="31"/>
        <v>12</v>
      </c>
      <c r="S36" s="49" t="s">
        <v>45</v>
      </c>
      <c r="T36" s="49" t="s">
        <v>193</v>
      </c>
      <c r="U36" s="51" t="s">
        <v>28</v>
      </c>
      <c r="V36" s="103" t="s">
        <v>296</v>
      </c>
      <c r="W36" s="113" t="s">
        <v>12</v>
      </c>
      <c r="X36" s="114">
        <v>1</v>
      </c>
      <c r="Y36" s="59" t="s">
        <v>37</v>
      </c>
      <c r="Z36" s="59" t="s">
        <v>39</v>
      </c>
      <c r="AA36" s="55">
        <v>20179.8</v>
      </c>
      <c r="AB36" s="55">
        <f t="shared" si="30"/>
        <v>20179.8</v>
      </c>
    </row>
    <row r="37" spans="2:28" ht="76.5">
      <c r="B37" s="25"/>
      <c r="C37" s="132">
        <f t="shared" si="22"/>
        <v>13</v>
      </c>
      <c r="D37" s="128" t="str">
        <f t="shared" si="23"/>
        <v>-</v>
      </c>
      <c r="E37" s="46" t="str">
        <f t="shared" si="24"/>
        <v>Простая неисключительная лицензия ПСС Техэксперт на 1 календарный год</v>
      </c>
      <c r="F37" s="51" t="str">
        <f t="shared" si="25"/>
        <v>Национальный режим не предоставляется – запрет</v>
      </c>
      <c r="G37" s="45" t="str">
        <f t="shared" si="26"/>
        <v>шт.</v>
      </c>
      <c r="H37" s="52">
        <f t="shared" si="27"/>
        <v>301</v>
      </c>
      <c r="I37" s="28" t="s">
        <v>15</v>
      </c>
      <c r="J37" s="27" t="s">
        <v>15</v>
      </c>
      <c r="K37" s="27"/>
      <c r="L37" s="37">
        <f t="shared" si="28"/>
        <v>87356.92</v>
      </c>
      <c r="M37" s="1">
        <v>0</v>
      </c>
      <c r="N37" s="64">
        <f t="shared" si="29"/>
        <v>0</v>
      </c>
      <c r="O37" s="26"/>
      <c r="R37" s="80">
        <f t="shared" si="31"/>
        <v>13</v>
      </c>
      <c r="S37" s="49" t="s">
        <v>45</v>
      </c>
      <c r="T37" s="49" t="s">
        <v>194</v>
      </c>
      <c r="U37" s="51" t="s">
        <v>28</v>
      </c>
      <c r="V37" s="103" t="s">
        <v>294</v>
      </c>
      <c r="W37" s="113" t="s">
        <v>12</v>
      </c>
      <c r="X37" s="114">
        <v>301</v>
      </c>
      <c r="Y37" s="59" t="s">
        <v>37</v>
      </c>
      <c r="Z37" s="59" t="s">
        <v>39</v>
      </c>
      <c r="AA37" s="55">
        <v>87356.92</v>
      </c>
      <c r="AB37" s="55">
        <f t="shared" si="30"/>
        <v>26294432.920000002</v>
      </c>
    </row>
    <row r="38" spans="2:28" ht="76.5">
      <c r="B38" s="25"/>
      <c r="C38" s="132">
        <f t="shared" si="22"/>
        <v>14</v>
      </c>
      <c r="D38" s="128" t="str">
        <f t="shared" si="23"/>
        <v>-</v>
      </c>
      <c r="E38" s="46" t="str">
        <f t="shared" si="24"/>
        <v>ЭС "Охрана труда". Тариф Премиальный. 5 пользователей, 12 месяцев</v>
      </c>
      <c r="F38" s="51" t="str">
        <f t="shared" si="25"/>
        <v>Национальный режим не предоставляется – запрет</v>
      </c>
      <c r="G38" s="45" t="str">
        <f t="shared" si="26"/>
        <v>шт.</v>
      </c>
      <c r="H38" s="52">
        <f t="shared" si="27"/>
        <v>1</v>
      </c>
      <c r="I38" s="28" t="s">
        <v>15</v>
      </c>
      <c r="J38" s="27" t="s">
        <v>15</v>
      </c>
      <c r="K38" s="27"/>
      <c r="L38" s="37">
        <f t="shared" si="28"/>
        <v>377444.07</v>
      </c>
      <c r="M38" s="1">
        <v>0</v>
      </c>
      <c r="N38" s="64">
        <f t="shared" si="29"/>
        <v>0</v>
      </c>
      <c r="O38" s="26"/>
      <c r="R38" s="80">
        <f t="shared" si="31"/>
        <v>14</v>
      </c>
      <c r="S38" s="49" t="s">
        <v>45</v>
      </c>
      <c r="T38" s="79" t="s">
        <v>195</v>
      </c>
      <c r="U38" s="51" t="s">
        <v>28</v>
      </c>
      <c r="V38" s="103" t="s">
        <v>296</v>
      </c>
      <c r="W38" s="113" t="s">
        <v>12</v>
      </c>
      <c r="X38" s="114">
        <v>1</v>
      </c>
      <c r="Y38" s="59" t="s">
        <v>37</v>
      </c>
      <c r="Z38" s="59" t="s">
        <v>39</v>
      </c>
      <c r="AA38" s="55">
        <v>377444.07</v>
      </c>
      <c r="AB38" s="55">
        <f t="shared" si="30"/>
        <v>377444.07</v>
      </c>
    </row>
    <row r="39" spans="2:28" ht="76.5">
      <c r="B39" s="25"/>
      <c r="C39" s="132">
        <f t="shared" si="22"/>
        <v>15</v>
      </c>
      <c r="D39" s="128" t="str">
        <f t="shared" si="23"/>
        <v>-</v>
      </c>
      <c r="E39" s="46" t="str">
        <f t="shared" si="24"/>
        <v>Пользовательская лицензия на ПО МоделРиск Подписка на 1 год</v>
      </c>
      <c r="F39" s="51" t="str">
        <f t="shared" si="25"/>
        <v>Национальный режим не предоставляется – запрет</v>
      </c>
      <c r="G39" s="45" t="str">
        <f t="shared" si="26"/>
        <v>шт.</v>
      </c>
      <c r="H39" s="52">
        <f t="shared" si="27"/>
        <v>2</v>
      </c>
      <c r="I39" s="28" t="s">
        <v>15</v>
      </c>
      <c r="J39" s="27" t="s">
        <v>15</v>
      </c>
      <c r="K39" s="27"/>
      <c r="L39" s="37">
        <f t="shared" si="28"/>
        <v>176750</v>
      </c>
      <c r="M39" s="1">
        <v>0</v>
      </c>
      <c r="N39" s="64">
        <f t="shared" si="29"/>
        <v>0</v>
      </c>
      <c r="O39" s="26"/>
      <c r="R39" s="48">
        <f>R38+1</f>
        <v>15</v>
      </c>
      <c r="S39" s="49" t="s">
        <v>45</v>
      </c>
      <c r="T39" s="49" t="s">
        <v>196</v>
      </c>
      <c r="U39" s="51" t="s">
        <v>28</v>
      </c>
      <c r="V39" s="104" t="s">
        <v>296</v>
      </c>
      <c r="W39" s="113" t="s">
        <v>12</v>
      </c>
      <c r="X39" s="114">
        <v>2</v>
      </c>
      <c r="Y39" s="59" t="s">
        <v>37</v>
      </c>
      <c r="Z39" s="59" t="s">
        <v>39</v>
      </c>
      <c r="AA39" s="55">
        <v>176750</v>
      </c>
      <c r="AB39" s="55">
        <f t="shared" si="30"/>
        <v>353500</v>
      </c>
    </row>
    <row r="40" spans="2:28">
      <c r="B40" s="25"/>
      <c r="C40" s="42" t="str">
        <f>R40</f>
        <v>Astra Linux. Операционная система (серверная)</v>
      </c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4"/>
      <c r="O40" s="26"/>
      <c r="R40" s="70" t="s">
        <v>62</v>
      </c>
      <c r="S40" s="71"/>
      <c r="T40" s="71"/>
      <c r="U40" s="43"/>
      <c r="V40" s="101"/>
      <c r="W40" s="71"/>
      <c r="X40" s="71"/>
      <c r="Y40" s="43"/>
      <c r="Z40" s="43"/>
      <c r="AA40" s="133"/>
      <c r="AB40" s="133"/>
    </row>
    <row r="41" spans="2:28">
      <c r="B41" s="25"/>
      <c r="C41" s="72"/>
      <c r="D41" s="44" t="str">
        <f>S41</f>
        <v>Исполнительный аппарат (продление тех. поддержки на 1 год)</v>
      </c>
      <c r="E41" s="44"/>
      <c r="F41" s="44"/>
      <c r="G41" s="44"/>
      <c r="H41" s="44"/>
      <c r="I41" s="44"/>
      <c r="J41" s="44"/>
      <c r="K41" s="44"/>
      <c r="L41" s="44"/>
      <c r="M41" s="44"/>
      <c r="N41" s="56"/>
      <c r="O41" s="26"/>
      <c r="R41" s="72"/>
      <c r="S41" s="73" t="s">
        <v>48</v>
      </c>
      <c r="T41" s="73"/>
      <c r="U41" s="44"/>
      <c r="V41" s="102"/>
      <c r="W41" s="73"/>
      <c r="X41" s="73"/>
      <c r="Y41" s="44"/>
      <c r="Z41" s="44"/>
      <c r="AA41" s="134"/>
      <c r="AB41" s="134"/>
    </row>
    <row r="42" spans="2:28" ht="140.25">
      <c r="B42" s="25"/>
      <c r="C42" s="132">
        <f t="shared" ref="C42:C48" si="32">R42</f>
        <v>16</v>
      </c>
      <c r="D42" s="128" t="str">
        <f t="shared" ref="D42:D48" si="33">S42</f>
        <v>TC1200X8600DIGSKTSV00-PR12</v>
      </c>
      <c r="E42" s="46" t="str">
        <f t="shared" ref="E42:E48" si="34">T42</f>
        <v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сервера до 2 сокетов или 1 виртуального сервера, тип "Привилегированная", на 12 мес.</v>
      </c>
      <c r="F42" s="51" t="str">
        <f t="shared" ref="F42:F48" si="35">U42</f>
        <v>Национальный режим предоставляется</v>
      </c>
      <c r="G42" s="45" t="str">
        <f t="shared" ref="G42:G48" si="36">W42</f>
        <v>шт.</v>
      </c>
      <c r="H42" s="52">
        <f t="shared" ref="H42:H48" si="37">X42</f>
        <v>76</v>
      </c>
      <c r="I42" s="28" t="s">
        <v>15</v>
      </c>
      <c r="J42" s="27" t="s">
        <v>15</v>
      </c>
      <c r="K42" s="27"/>
      <c r="L42" s="37">
        <f t="shared" ref="L42:L48" si="38">AA42</f>
        <v>58199.23</v>
      </c>
      <c r="M42" s="1">
        <v>0</v>
      </c>
      <c r="N42" s="64">
        <f t="shared" ref="N42:N48" si="39">H42*M42</f>
        <v>0</v>
      </c>
      <c r="O42" s="26"/>
      <c r="R42" s="80">
        <f>R39+1</f>
        <v>16</v>
      </c>
      <c r="S42" s="79" t="s">
        <v>63</v>
      </c>
      <c r="T42" s="79" t="s">
        <v>197</v>
      </c>
      <c r="U42" s="109" t="s">
        <v>27</v>
      </c>
      <c r="V42" s="79" t="s">
        <v>295</v>
      </c>
      <c r="W42" s="113" t="s">
        <v>12</v>
      </c>
      <c r="X42" s="114">
        <v>76</v>
      </c>
      <c r="Y42" s="59" t="s">
        <v>33</v>
      </c>
      <c r="Z42" s="39" t="s">
        <v>41</v>
      </c>
      <c r="AA42" s="55">
        <v>58199.23</v>
      </c>
      <c r="AB42" s="55">
        <f t="shared" ref="AB42:AB48" si="40">ROUND(X42*AA42,2)</f>
        <v>4423141.4800000004</v>
      </c>
    </row>
    <row r="43" spans="2:28" ht="140.25">
      <c r="B43" s="25"/>
      <c r="C43" s="132">
        <f t="shared" si="32"/>
        <v>17</v>
      </c>
      <c r="D43" s="128" t="str">
        <f t="shared" si="33"/>
        <v>TC1200X8600DIGSKTSV00-PR12</v>
      </c>
      <c r="E43" s="46" t="str">
        <f t="shared" si="34"/>
        <v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сервера до 2 сокетов или 1 виртуального сервера, тип "Привилегированная", на 12 мес.</v>
      </c>
      <c r="F43" s="51" t="str">
        <f t="shared" si="35"/>
        <v>Национальный режим предоставляется</v>
      </c>
      <c r="G43" s="45" t="str">
        <f t="shared" si="36"/>
        <v>шт.</v>
      </c>
      <c r="H43" s="52">
        <f t="shared" si="37"/>
        <v>40</v>
      </c>
      <c r="I43" s="28" t="s">
        <v>15</v>
      </c>
      <c r="J43" s="27" t="s">
        <v>15</v>
      </c>
      <c r="K43" s="27"/>
      <c r="L43" s="37">
        <f t="shared" si="38"/>
        <v>58199.23</v>
      </c>
      <c r="M43" s="1">
        <v>0</v>
      </c>
      <c r="N43" s="64">
        <f t="shared" si="39"/>
        <v>0</v>
      </c>
      <c r="O43" s="26"/>
      <c r="R43" s="80">
        <f t="shared" ref="R43:R47" si="41">R42+1</f>
        <v>17</v>
      </c>
      <c r="S43" s="79" t="s">
        <v>63</v>
      </c>
      <c r="T43" s="79" t="s">
        <v>197</v>
      </c>
      <c r="U43" s="109" t="s">
        <v>27</v>
      </c>
      <c r="V43" s="79" t="s">
        <v>295</v>
      </c>
      <c r="W43" s="113" t="s">
        <v>12</v>
      </c>
      <c r="X43" s="114">
        <v>40</v>
      </c>
      <c r="Y43" s="59" t="s">
        <v>33</v>
      </c>
      <c r="Z43" s="39" t="s">
        <v>41</v>
      </c>
      <c r="AA43" s="55">
        <v>58199.23</v>
      </c>
      <c r="AB43" s="55">
        <f t="shared" si="40"/>
        <v>2327969.2000000002</v>
      </c>
    </row>
    <row r="44" spans="2:28" ht="127.5">
      <c r="B44" s="25"/>
      <c r="C44" s="132">
        <f t="shared" si="32"/>
        <v>18</v>
      </c>
      <c r="D44" s="128" t="str">
        <f t="shared" si="33"/>
        <v>TC1000X8600DIGSKTSV00-ST12</v>
      </c>
      <c r="E44" s="46" t="str">
        <f t="shared" si="34"/>
        <v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вариант лицензирования «Орел», для сервера до 2 сокетов или 1 виртуального сервера, тип "Стандарт", на 12 мес.</v>
      </c>
      <c r="F44" s="51" t="str">
        <f t="shared" si="35"/>
        <v>Национальный режим предоставляется</v>
      </c>
      <c r="G44" s="45" t="str">
        <f t="shared" si="36"/>
        <v>шт.</v>
      </c>
      <c r="H44" s="52">
        <f t="shared" si="37"/>
        <v>85</v>
      </c>
      <c r="I44" s="28" t="s">
        <v>15</v>
      </c>
      <c r="J44" s="27" t="s">
        <v>15</v>
      </c>
      <c r="K44" s="27"/>
      <c r="L44" s="37">
        <f t="shared" si="38"/>
        <v>10762.56</v>
      </c>
      <c r="M44" s="1">
        <v>0</v>
      </c>
      <c r="N44" s="64">
        <f t="shared" si="39"/>
        <v>0</v>
      </c>
      <c r="O44" s="26"/>
      <c r="R44" s="80">
        <f t="shared" si="41"/>
        <v>18</v>
      </c>
      <c r="S44" s="79" t="s">
        <v>64</v>
      </c>
      <c r="T44" s="79" t="s">
        <v>198</v>
      </c>
      <c r="U44" s="109" t="s">
        <v>27</v>
      </c>
      <c r="V44" s="79" t="s">
        <v>295</v>
      </c>
      <c r="W44" s="113" t="s">
        <v>12</v>
      </c>
      <c r="X44" s="114">
        <v>85</v>
      </c>
      <c r="Y44" s="59" t="s">
        <v>33</v>
      </c>
      <c r="Z44" s="39" t="s">
        <v>41</v>
      </c>
      <c r="AA44" s="55">
        <v>10762.56</v>
      </c>
      <c r="AB44" s="55">
        <f t="shared" si="40"/>
        <v>914817.6</v>
      </c>
    </row>
    <row r="45" spans="2:28" ht="140.25">
      <c r="B45" s="25"/>
      <c r="C45" s="132">
        <f t="shared" si="32"/>
        <v>19</v>
      </c>
      <c r="D45" s="128" t="str">
        <f t="shared" si="33"/>
        <v>TC1200X8600DIGSKTSV00-PR12</v>
      </c>
      <c r="E45" s="46" t="str">
        <f t="shared" si="34"/>
        <v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сервера до 2 сокетов или 1 виртуального сервера, тип "Привилегированная", на 12 мес.</v>
      </c>
      <c r="F45" s="51" t="str">
        <f t="shared" si="35"/>
        <v>Национальный режим предоставляется</v>
      </c>
      <c r="G45" s="45" t="str">
        <f t="shared" si="36"/>
        <v>шт.</v>
      </c>
      <c r="H45" s="52">
        <f t="shared" si="37"/>
        <v>24</v>
      </c>
      <c r="I45" s="28" t="s">
        <v>15</v>
      </c>
      <c r="J45" s="27" t="s">
        <v>15</v>
      </c>
      <c r="K45" s="27"/>
      <c r="L45" s="37">
        <f t="shared" si="38"/>
        <v>58199.23</v>
      </c>
      <c r="M45" s="1">
        <v>0</v>
      </c>
      <c r="N45" s="64">
        <f t="shared" si="39"/>
        <v>0</v>
      </c>
      <c r="O45" s="26"/>
      <c r="R45" s="80">
        <f t="shared" si="41"/>
        <v>19</v>
      </c>
      <c r="S45" s="79" t="s">
        <v>63</v>
      </c>
      <c r="T45" s="79" t="s">
        <v>197</v>
      </c>
      <c r="U45" s="109" t="s">
        <v>27</v>
      </c>
      <c r="V45" s="79" t="s">
        <v>295</v>
      </c>
      <c r="W45" s="113" t="s">
        <v>12</v>
      </c>
      <c r="X45" s="114">
        <v>24</v>
      </c>
      <c r="Y45" s="59" t="s">
        <v>33</v>
      </c>
      <c r="Z45" s="39" t="s">
        <v>41</v>
      </c>
      <c r="AA45" s="55">
        <v>58199.23</v>
      </c>
      <c r="AB45" s="55">
        <f t="shared" si="40"/>
        <v>1396781.52</v>
      </c>
    </row>
    <row r="46" spans="2:28" ht="140.25">
      <c r="B46" s="25"/>
      <c r="C46" s="132">
        <f t="shared" si="32"/>
        <v>20</v>
      </c>
      <c r="D46" s="128" t="str">
        <f t="shared" si="33"/>
        <v>TC1200X8600DIGSKTSV00-PR12</v>
      </c>
      <c r="E46" s="46" t="str">
        <f t="shared" si="34"/>
        <v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сервера до 2 сокетов или 1 виртуального сервера, тип "Привилегированная", на 12 мес.</v>
      </c>
      <c r="F46" s="51" t="str">
        <f t="shared" si="35"/>
        <v>Национальный режим предоставляется</v>
      </c>
      <c r="G46" s="45" t="str">
        <f t="shared" si="36"/>
        <v>шт.</v>
      </c>
      <c r="H46" s="52">
        <f t="shared" si="37"/>
        <v>19</v>
      </c>
      <c r="I46" s="28" t="s">
        <v>15</v>
      </c>
      <c r="J46" s="27" t="s">
        <v>15</v>
      </c>
      <c r="K46" s="27"/>
      <c r="L46" s="37">
        <f t="shared" si="38"/>
        <v>58199.23</v>
      </c>
      <c r="M46" s="1">
        <v>0</v>
      </c>
      <c r="N46" s="64">
        <f t="shared" si="39"/>
        <v>0</v>
      </c>
      <c r="O46" s="26"/>
      <c r="P46" s="66"/>
      <c r="Q46" s="66"/>
      <c r="R46" s="80">
        <f t="shared" si="41"/>
        <v>20</v>
      </c>
      <c r="S46" s="79" t="s">
        <v>63</v>
      </c>
      <c r="T46" s="79" t="s">
        <v>197</v>
      </c>
      <c r="U46" s="109" t="s">
        <v>27</v>
      </c>
      <c r="V46" s="79" t="s">
        <v>295</v>
      </c>
      <c r="W46" s="113" t="s">
        <v>12</v>
      </c>
      <c r="X46" s="114">
        <v>19</v>
      </c>
      <c r="Y46" s="59" t="s">
        <v>33</v>
      </c>
      <c r="Z46" s="39" t="s">
        <v>41</v>
      </c>
      <c r="AA46" s="55">
        <v>58199.23</v>
      </c>
      <c r="AB46" s="55">
        <f t="shared" si="40"/>
        <v>1105785.3700000001</v>
      </c>
    </row>
    <row r="47" spans="2:28" ht="127.5">
      <c r="B47" s="25"/>
      <c r="C47" s="132">
        <f t="shared" si="32"/>
        <v>21</v>
      </c>
      <c r="D47" s="128" t="str">
        <f t="shared" si="33"/>
        <v>TC1000X8600DIGSKTSV00-ST12</v>
      </c>
      <c r="E47" s="46" t="str">
        <f t="shared" si="34"/>
        <v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вариант лицензирования «Орел», для сервера до 2 сокетов или 1 виртуального сервера, тип "Стандарт", на 12 мес.</v>
      </c>
      <c r="F47" s="51" t="str">
        <f t="shared" si="35"/>
        <v>Национальный режим предоставляется</v>
      </c>
      <c r="G47" s="45" t="str">
        <f t="shared" si="36"/>
        <v>шт.</v>
      </c>
      <c r="H47" s="52">
        <f t="shared" si="37"/>
        <v>165</v>
      </c>
      <c r="I47" s="28" t="s">
        <v>15</v>
      </c>
      <c r="J47" s="27" t="s">
        <v>15</v>
      </c>
      <c r="K47" s="27"/>
      <c r="L47" s="37">
        <f t="shared" si="38"/>
        <v>10762.56</v>
      </c>
      <c r="M47" s="1">
        <v>0</v>
      </c>
      <c r="N47" s="64">
        <f t="shared" si="39"/>
        <v>0</v>
      </c>
      <c r="O47" s="26"/>
      <c r="P47" s="66"/>
      <c r="Q47" s="66"/>
      <c r="R47" s="80">
        <f t="shared" si="41"/>
        <v>21</v>
      </c>
      <c r="S47" s="79" t="s">
        <v>64</v>
      </c>
      <c r="T47" s="79" t="s">
        <v>198</v>
      </c>
      <c r="U47" s="109" t="s">
        <v>27</v>
      </c>
      <c r="V47" s="79" t="s">
        <v>295</v>
      </c>
      <c r="W47" s="113" t="s">
        <v>12</v>
      </c>
      <c r="X47" s="114">
        <v>165</v>
      </c>
      <c r="Y47" s="59" t="s">
        <v>33</v>
      </c>
      <c r="Z47" s="39" t="s">
        <v>41</v>
      </c>
      <c r="AA47" s="55">
        <v>10762.56</v>
      </c>
      <c r="AB47" s="55">
        <f t="shared" si="40"/>
        <v>1775822.4</v>
      </c>
    </row>
    <row r="48" spans="2:28" ht="127.5">
      <c r="B48" s="25"/>
      <c r="C48" s="132">
        <f t="shared" si="32"/>
        <v>22</v>
      </c>
      <c r="D48" s="128" t="str">
        <f t="shared" si="33"/>
        <v>TC1200X8600DIG000WS00-PR12</v>
      </c>
      <c r="E48" s="46" t="str">
        <f t="shared" si="34"/>
        <v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рабочей станции, тип "Привилегированная", на 12 мес.</v>
      </c>
      <c r="F48" s="51" t="str">
        <f t="shared" si="35"/>
        <v>Национальный режим предоставляется</v>
      </c>
      <c r="G48" s="45" t="str">
        <f t="shared" si="36"/>
        <v>шт.</v>
      </c>
      <c r="H48" s="52">
        <f t="shared" si="37"/>
        <v>2</v>
      </c>
      <c r="I48" s="28" t="s">
        <v>15</v>
      </c>
      <c r="J48" s="27" t="s">
        <v>15</v>
      </c>
      <c r="K48" s="27"/>
      <c r="L48" s="37">
        <f t="shared" si="38"/>
        <v>19621.27</v>
      </c>
      <c r="M48" s="1">
        <v>0</v>
      </c>
      <c r="N48" s="64">
        <f t="shared" si="39"/>
        <v>0</v>
      </c>
      <c r="O48" s="26"/>
      <c r="P48" s="66"/>
      <c r="Q48" s="66"/>
      <c r="R48" s="80">
        <f>R47+1</f>
        <v>22</v>
      </c>
      <c r="S48" s="79" t="s">
        <v>65</v>
      </c>
      <c r="T48" s="79" t="s">
        <v>199</v>
      </c>
      <c r="U48" s="109" t="s">
        <v>27</v>
      </c>
      <c r="V48" s="79" t="s">
        <v>295</v>
      </c>
      <c r="W48" s="113" t="s">
        <v>12</v>
      </c>
      <c r="X48" s="114">
        <v>2</v>
      </c>
      <c r="Y48" s="59" t="s">
        <v>33</v>
      </c>
      <c r="Z48" s="39" t="s">
        <v>41</v>
      </c>
      <c r="AA48" s="55">
        <v>19621.27</v>
      </c>
      <c r="AB48" s="55">
        <f t="shared" si="40"/>
        <v>39242.54</v>
      </c>
    </row>
    <row r="49" spans="2:28">
      <c r="B49" s="25"/>
      <c r="C49" s="72"/>
      <c r="D49" s="44" t="str">
        <f>S49</f>
        <v>Зейская ГЭС (продление тех. поддержки на 1 год)</v>
      </c>
      <c r="E49" s="44"/>
      <c r="F49" s="44"/>
      <c r="G49" s="44"/>
      <c r="H49" s="44"/>
      <c r="I49" s="44"/>
      <c r="J49" s="44"/>
      <c r="K49" s="44"/>
      <c r="L49" s="44"/>
      <c r="M49" s="44"/>
      <c r="N49" s="56"/>
      <c r="O49" s="26"/>
      <c r="P49" s="66"/>
      <c r="Q49" s="66"/>
      <c r="R49" s="72"/>
      <c r="S49" s="73" t="s">
        <v>66</v>
      </c>
      <c r="T49" s="73"/>
      <c r="U49" s="44"/>
      <c r="V49" s="102"/>
      <c r="W49" s="73"/>
      <c r="X49" s="73"/>
      <c r="Y49" s="44"/>
      <c r="Z49" s="44"/>
      <c r="AA49" s="134"/>
      <c r="AB49" s="134"/>
    </row>
    <row r="50" spans="2:28" ht="127.5">
      <c r="B50" s="25"/>
      <c r="C50" s="132">
        <f t="shared" ref="C50" si="42">R50</f>
        <v>23</v>
      </c>
      <c r="D50" s="128" t="str">
        <f t="shared" ref="D50" si="43">S50</f>
        <v>TC1100X8600DIG000WS00-PR12</v>
      </c>
      <c r="E50" s="46" t="str">
        <f t="shared" ref="E50" si="44">T50</f>
        <v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«Усиленный» («Воронеж»), для рабочей станции, тип "Привилегированная", на 12 мес.</v>
      </c>
      <c r="F50" s="51" t="str">
        <f t="shared" ref="F50" si="45">U50</f>
        <v>Национальный режим предоставляется</v>
      </c>
      <c r="G50" s="45" t="str">
        <f>W50</f>
        <v>шт.</v>
      </c>
      <c r="H50" s="52">
        <f>X50</f>
        <v>1</v>
      </c>
      <c r="I50" s="28" t="s">
        <v>15</v>
      </c>
      <c r="J50" s="27" t="s">
        <v>15</v>
      </c>
      <c r="K50" s="27"/>
      <c r="L50" s="37">
        <f>AA50</f>
        <v>19621.27</v>
      </c>
      <c r="M50" s="1">
        <v>0</v>
      </c>
      <c r="N50" s="64">
        <f>H50*M50</f>
        <v>0</v>
      </c>
      <c r="O50" s="26"/>
      <c r="P50" s="66"/>
      <c r="Q50" s="66"/>
      <c r="R50" s="48">
        <f>R48+1</f>
        <v>23</v>
      </c>
      <c r="S50" s="79" t="s">
        <v>67</v>
      </c>
      <c r="T50" s="79" t="s">
        <v>200</v>
      </c>
      <c r="U50" s="109" t="s">
        <v>27</v>
      </c>
      <c r="V50" s="79" t="s">
        <v>295</v>
      </c>
      <c r="W50" s="113" t="s">
        <v>12</v>
      </c>
      <c r="X50" s="114">
        <v>1</v>
      </c>
      <c r="Y50" s="59" t="s">
        <v>33</v>
      </c>
      <c r="Z50" s="39" t="s">
        <v>41</v>
      </c>
      <c r="AA50" s="55">
        <v>19621.27</v>
      </c>
      <c r="AB50" s="55">
        <f>ROUND(X50*AA50,2)</f>
        <v>19621.27</v>
      </c>
    </row>
    <row r="51" spans="2:28">
      <c r="B51" s="25"/>
      <c r="C51" s="72"/>
      <c r="D51" s="44" t="str">
        <f>S51</f>
        <v>Каскад Верхневолжских ГЭС (продление тех. поддержки на 1 год)</v>
      </c>
      <c r="E51" s="44"/>
      <c r="F51" s="44"/>
      <c r="G51" s="44"/>
      <c r="H51" s="44"/>
      <c r="I51" s="44"/>
      <c r="J51" s="44"/>
      <c r="K51" s="44"/>
      <c r="L51" s="44"/>
      <c r="M51" s="44"/>
      <c r="N51" s="56"/>
      <c r="O51" s="26"/>
      <c r="P51" s="66"/>
      <c r="Q51" s="66"/>
      <c r="R51" s="72"/>
      <c r="S51" s="81" t="s">
        <v>68</v>
      </c>
      <c r="T51" s="81"/>
      <c r="U51" s="44"/>
      <c r="V51" s="102"/>
      <c r="W51" s="73"/>
      <c r="X51" s="73"/>
      <c r="Y51" s="44"/>
      <c r="Z51" s="44"/>
      <c r="AA51" s="134"/>
      <c r="AB51" s="134"/>
    </row>
    <row r="52" spans="2:28" ht="140.25">
      <c r="B52" s="25"/>
      <c r="C52" s="132">
        <f t="shared" ref="C52" si="46">R52</f>
        <v>24</v>
      </c>
      <c r="D52" s="128" t="str">
        <f t="shared" ref="D52" si="47">S52</f>
        <v>TC1200X8600DIGSKTSV00-PR12</v>
      </c>
      <c r="E52" s="46" t="str">
        <f t="shared" ref="E52" si="48">T52</f>
        <v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сервера до 2 сокетов или 1 виртуального сервера, тип "Привилегированная", на 12 мес.</v>
      </c>
      <c r="F52" s="51" t="str">
        <f t="shared" ref="F52" si="49">U52</f>
        <v>Национальный режим предоставляется</v>
      </c>
      <c r="G52" s="45" t="str">
        <f>W52</f>
        <v>шт.</v>
      </c>
      <c r="H52" s="52">
        <f>X52</f>
        <v>2</v>
      </c>
      <c r="I52" s="28" t="s">
        <v>15</v>
      </c>
      <c r="J52" s="27" t="s">
        <v>15</v>
      </c>
      <c r="K52" s="27"/>
      <c r="L52" s="37">
        <f>AA52</f>
        <v>58199.23</v>
      </c>
      <c r="M52" s="1">
        <v>0</v>
      </c>
      <c r="N52" s="64">
        <f>H52*M52</f>
        <v>0</v>
      </c>
      <c r="O52" s="26"/>
      <c r="P52" s="66"/>
      <c r="Q52" s="66"/>
      <c r="R52" s="48">
        <f>R50+1</f>
        <v>24</v>
      </c>
      <c r="S52" s="79" t="s">
        <v>63</v>
      </c>
      <c r="T52" s="79" t="s">
        <v>197</v>
      </c>
      <c r="U52" s="109" t="s">
        <v>27</v>
      </c>
      <c r="V52" s="79" t="s">
        <v>295</v>
      </c>
      <c r="W52" s="113" t="s">
        <v>12</v>
      </c>
      <c r="X52" s="114">
        <v>2</v>
      </c>
      <c r="Y52" s="59" t="s">
        <v>33</v>
      </c>
      <c r="Z52" s="39" t="s">
        <v>41</v>
      </c>
      <c r="AA52" s="55">
        <v>58199.23</v>
      </c>
      <c r="AB52" s="55">
        <f>ROUND(X52*AA52,2)</f>
        <v>116398.46</v>
      </c>
    </row>
    <row r="53" spans="2:28">
      <c r="B53" s="25"/>
      <c r="C53" s="72"/>
      <c r="D53" s="44" t="str">
        <f>S53</f>
        <v>Нижегородская ГЭС (покупка новых лицензий и продление тех. поддержки на 1 год)</v>
      </c>
      <c r="E53" s="44"/>
      <c r="F53" s="44"/>
      <c r="G53" s="44"/>
      <c r="H53" s="44"/>
      <c r="I53" s="44"/>
      <c r="J53" s="44"/>
      <c r="K53" s="44"/>
      <c r="L53" s="44"/>
      <c r="M53" s="44"/>
      <c r="N53" s="56"/>
      <c r="O53" s="26"/>
      <c r="P53" s="66"/>
      <c r="Q53" s="66"/>
      <c r="R53" s="72"/>
      <c r="S53" s="73" t="s">
        <v>69</v>
      </c>
      <c r="T53" s="73"/>
      <c r="U53" s="44"/>
      <c r="V53" s="102"/>
      <c r="W53" s="73"/>
      <c r="X53" s="73"/>
      <c r="Y53" s="44"/>
      <c r="Z53" s="44"/>
      <c r="AA53" s="134"/>
      <c r="AB53" s="134"/>
    </row>
    <row r="54" spans="2:28" ht="127.5">
      <c r="B54" s="25"/>
      <c r="C54" s="132">
        <f t="shared" ref="C54:C55" si="50">R54</f>
        <v>25</v>
      </c>
      <c r="D54" s="128" t="str">
        <f t="shared" ref="D54:D55" si="51">S54</f>
        <v>OS2001X8618DIGSKTSR01-SO12</v>
      </c>
      <c r="E54" s="46" t="str">
        <f t="shared" ref="E54:E55" si="52">T54</f>
        <v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«Усиленный» («Воронеж»), РУСБ.10015-01 (ФСТЭК), способ передачи электронный, серверная до 2 сокетов, на срок действия исключительного права, с включенными обновлениями Тип 1 на 12 мес.</v>
      </c>
      <c r="F54" s="51" t="str">
        <f t="shared" ref="F54:F55" si="53">U54</f>
        <v>Национальный режим не предоставляется – запрет</v>
      </c>
      <c r="G54" s="45" t="str">
        <f t="shared" ref="G54:G55" si="54">W54</f>
        <v>шт.</v>
      </c>
      <c r="H54" s="52">
        <f t="shared" ref="H54:H55" si="55">X54</f>
        <v>1</v>
      </c>
      <c r="I54" s="28" t="s">
        <v>15</v>
      </c>
      <c r="J54" s="27" t="s">
        <v>15</v>
      </c>
      <c r="K54" s="27"/>
      <c r="L54" s="37">
        <f t="shared" ref="L54:L55" si="56">AA54</f>
        <v>67670</v>
      </c>
      <c r="M54" s="1">
        <v>0</v>
      </c>
      <c r="N54" s="64">
        <f t="shared" ref="N54:N55" si="57">H54*M54</f>
        <v>0</v>
      </c>
      <c r="O54" s="26"/>
      <c r="P54" s="66"/>
      <c r="Q54" s="66"/>
      <c r="R54" s="48">
        <f>R52+1</f>
        <v>25</v>
      </c>
      <c r="S54" s="79" t="s">
        <v>70</v>
      </c>
      <c r="T54" s="79" t="s">
        <v>201</v>
      </c>
      <c r="U54" s="51" t="s">
        <v>28</v>
      </c>
      <c r="V54" s="103" t="s">
        <v>294</v>
      </c>
      <c r="W54" s="113" t="s">
        <v>12</v>
      </c>
      <c r="X54" s="114">
        <v>1</v>
      </c>
      <c r="Y54" s="59" t="s">
        <v>37</v>
      </c>
      <c r="Z54" s="59" t="s">
        <v>39</v>
      </c>
      <c r="AA54" s="55">
        <v>67670</v>
      </c>
      <c r="AB54" s="55">
        <f t="shared" ref="AB54:AB55" si="58">ROUND(X54*AA54,2)</f>
        <v>67670</v>
      </c>
    </row>
    <row r="55" spans="2:28" ht="140.25">
      <c r="B55" s="25"/>
      <c r="C55" s="132">
        <f t="shared" si="50"/>
        <v>26</v>
      </c>
      <c r="D55" s="128" t="str">
        <f t="shared" si="51"/>
        <v>TC1100X8600DIGSKTSV00-PR12</v>
      </c>
      <c r="E55" s="46" t="str">
        <f t="shared" si="52"/>
        <v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«Усиленный» («Воронеж»), для сервера до 2 сокетов или 1 виртуального сервера, тип "Привилегированная", на 12 мес.</v>
      </c>
      <c r="F55" s="51" t="str">
        <f t="shared" si="53"/>
        <v>Национальный режим предоставляется</v>
      </c>
      <c r="G55" s="45" t="str">
        <f t="shared" si="54"/>
        <v>шт.</v>
      </c>
      <c r="H55" s="52">
        <f t="shared" si="55"/>
        <v>1</v>
      </c>
      <c r="I55" s="28" t="s">
        <v>15</v>
      </c>
      <c r="J55" s="27" t="s">
        <v>15</v>
      </c>
      <c r="K55" s="27"/>
      <c r="L55" s="37">
        <f t="shared" si="56"/>
        <v>46443.839999999997</v>
      </c>
      <c r="M55" s="1">
        <v>0</v>
      </c>
      <c r="N55" s="64">
        <f t="shared" si="57"/>
        <v>0</v>
      </c>
      <c r="O55" s="26"/>
      <c r="R55" s="80">
        <f>R54+1</f>
        <v>26</v>
      </c>
      <c r="S55" s="79" t="s">
        <v>71</v>
      </c>
      <c r="T55" s="79" t="s">
        <v>202</v>
      </c>
      <c r="U55" s="109" t="s">
        <v>27</v>
      </c>
      <c r="V55" s="79" t="s">
        <v>295</v>
      </c>
      <c r="W55" s="113" t="s">
        <v>12</v>
      </c>
      <c r="X55" s="114">
        <v>1</v>
      </c>
      <c r="Y55" s="59" t="s">
        <v>33</v>
      </c>
      <c r="Z55" s="39" t="s">
        <v>41</v>
      </c>
      <c r="AA55" s="55">
        <v>46443.839999999997</v>
      </c>
      <c r="AB55" s="55">
        <f t="shared" si="58"/>
        <v>46443.839999999997</v>
      </c>
    </row>
    <row r="56" spans="2:28">
      <c r="B56" s="25"/>
      <c r="C56" s="72"/>
      <c r="D56" s="44" t="str">
        <f>S56</f>
        <v>Саяно-Шушенская ГЭС имени П.С. Непорожнего (продление тех. поддержки на 1 год)</v>
      </c>
      <c r="E56" s="44"/>
      <c r="F56" s="44"/>
      <c r="G56" s="44"/>
      <c r="H56" s="44"/>
      <c r="I56" s="44"/>
      <c r="J56" s="44"/>
      <c r="K56" s="44"/>
      <c r="L56" s="44"/>
      <c r="M56" s="44"/>
      <c r="N56" s="56"/>
      <c r="O56" s="26"/>
      <c r="R56" s="72"/>
      <c r="S56" s="73" t="s">
        <v>72</v>
      </c>
      <c r="T56" s="73"/>
      <c r="U56" s="44"/>
      <c r="V56" s="102"/>
      <c r="W56" s="73"/>
      <c r="X56" s="73"/>
      <c r="Y56" s="44"/>
      <c r="Z56" s="44"/>
      <c r="AA56" s="134"/>
      <c r="AB56" s="134"/>
    </row>
    <row r="57" spans="2:28" ht="140.25">
      <c r="B57" s="25"/>
      <c r="C57" s="132">
        <f t="shared" ref="C57" si="59">R57</f>
        <v>27</v>
      </c>
      <c r="D57" s="128" t="str">
        <f t="shared" ref="D57" si="60">S57</f>
        <v>TC1200X8600DIGSKTSV00-PR12</v>
      </c>
      <c r="E57" s="46" t="str">
        <f t="shared" ref="E57" si="61">T57</f>
        <v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сервера до 2 сокетов или 1 виртуального сервера, тип "Привилегированная", на 12 мес.</v>
      </c>
      <c r="F57" s="51" t="str">
        <f t="shared" ref="F57" si="62">U57</f>
        <v>Национальный режим предоставляется</v>
      </c>
      <c r="G57" s="45" t="str">
        <f>W57</f>
        <v>шт.</v>
      </c>
      <c r="H57" s="52">
        <f>X57</f>
        <v>3</v>
      </c>
      <c r="I57" s="28" t="s">
        <v>15</v>
      </c>
      <c r="J57" s="27" t="s">
        <v>15</v>
      </c>
      <c r="K57" s="27"/>
      <c r="L57" s="37">
        <f>AA57</f>
        <v>58199.23</v>
      </c>
      <c r="M57" s="1">
        <v>0</v>
      </c>
      <c r="N57" s="64">
        <f>H57*M57</f>
        <v>0</v>
      </c>
      <c r="O57" s="26"/>
      <c r="R57" s="48">
        <f>R55+1</f>
        <v>27</v>
      </c>
      <c r="S57" s="79" t="s">
        <v>63</v>
      </c>
      <c r="T57" s="79" t="s">
        <v>197</v>
      </c>
      <c r="U57" s="109" t="s">
        <v>27</v>
      </c>
      <c r="V57" s="79" t="s">
        <v>295</v>
      </c>
      <c r="W57" s="113" t="s">
        <v>12</v>
      </c>
      <c r="X57" s="114">
        <v>3</v>
      </c>
      <c r="Y57" s="59" t="s">
        <v>33</v>
      </c>
      <c r="Z57" s="39" t="s">
        <v>41</v>
      </c>
      <c r="AA57" s="55">
        <v>58199.23</v>
      </c>
      <c r="AB57" s="55">
        <f>ROUND(X57*AA57,2)</f>
        <v>174597.69</v>
      </c>
    </row>
    <row r="58" spans="2:28">
      <c r="B58" s="25"/>
      <c r="C58" s="72"/>
      <c r="D58" s="44" t="str">
        <f>S58</f>
        <v>Саратовская ГЭС (продление тех. поддержки на 1 год)</v>
      </c>
      <c r="E58" s="44"/>
      <c r="F58" s="44"/>
      <c r="G58" s="44"/>
      <c r="H58" s="44"/>
      <c r="I58" s="44"/>
      <c r="J58" s="44"/>
      <c r="K58" s="44"/>
      <c r="L58" s="44"/>
      <c r="M58" s="44"/>
      <c r="N58" s="56"/>
      <c r="O58" s="26"/>
      <c r="R58" s="72"/>
      <c r="S58" s="81" t="s">
        <v>73</v>
      </c>
      <c r="T58" s="81"/>
      <c r="U58" s="44"/>
      <c r="V58" s="102"/>
      <c r="W58" s="73"/>
      <c r="X58" s="73"/>
      <c r="Y58" s="44"/>
      <c r="Z58" s="44"/>
      <c r="AA58" s="134"/>
      <c r="AB58" s="134"/>
    </row>
    <row r="59" spans="2:28" ht="140.25">
      <c r="B59" s="25"/>
      <c r="C59" s="132">
        <f t="shared" ref="C59:C60" si="63">R59</f>
        <v>28</v>
      </c>
      <c r="D59" s="128" t="str">
        <f t="shared" ref="D59:D60" si="64">S59</f>
        <v>TC1200X8600DIGSKTSV00-PR12</v>
      </c>
      <c r="E59" s="46" t="str">
        <f t="shared" ref="E59:E60" si="65">T59</f>
        <v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сервера до 2 сокетов или 1 виртуального сервера, тип "Привилегированная", на 12 мес.</v>
      </c>
      <c r="F59" s="51" t="str">
        <f t="shared" ref="F59:F60" si="66">U59</f>
        <v>Национальный режим предоставляется</v>
      </c>
      <c r="G59" s="45" t="str">
        <f t="shared" ref="G59:G60" si="67">W59</f>
        <v>шт.</v>
      </c>
      <c r="H59" s="52">
        <f t="shared" ref="H59:H60" si="68">X59</f>
        <v>1</v>
      </c>
      <c r="I59" s="28" t="s">
        <v>15</v>
      </c>
      <c r="J59" s="27" t="s">
        <v>15</v>
      </c>
      <c r="K59" s="27"/>
      <c r="L59" s="37">
        <f t="shared" ref="L59:L60" si="69">AA59</f>
        <v>58199.23</v>
      </c>
      <c r="M59" s="1">
        <v>0</v>
      </c>
      <c r="N59" s="64">
        <f t="shared" ref="N59:N60" si="70">H59*M59</f>
        <v>0</v>
      </c>
      <c r="O59" s="26"/>
      <c r="R59" s="48">
        <f>R57+1</f>
        <v>28</v>
      </c>
      <c r="S59" s="79" t="s">
        <v>63</v>
      </c>
      <c r="T59" s="79" t="s">
        <v>197</v>
      </c>
      <c r="U59" s="109" t="s">
        <v>27</v>
      </c>
      <c r="V59" s="79" t="s">
        <v>295</v>
      </c>
      <c r="W59" s="113" t="s">
        <v>12</v>
      </c>
      <c r="X59" s="114">
        <v>1</v>
      </c>
      <c r="Y59" s="59" t="s">
        <v>33</v>
      </c>
      <c r="Z59" s="39" t="s">
        <v>41</v>
      </c>
      <c r="AA59" s="55">
        <v>58199.23</v>
      </c>
      <c r="AB59" s="55">
        <f t="shared" ref="AB59:AB60" si="71">ROUND(X59*AA59,2)</f>
        <v>58199.23</v>
      </c>
    </row>
    <row r="60" spans="2:28" ht="127.5">
      <c r="B60" s="25"/>
      <c r="C60" s="132">
        <f t="shared" si="63"/>
        <v>29</v>
      </c>
      <c r="D60" s="128" t="str">
        <f t="shared" si="64"/>
        <v>TC1200X8600DIG000WS00-PR12</v>
      </c>
      <c r="E60" s="46" t="str">
        <f t="shared" si="65"/>
        <v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рабочей станции, тип "Привилегированная", на 12 мес.</v>
      </c>
      <c r="F60" s="51" t="str">
        <f t="shared" si="66"/>
        <v>Национальный режим предоставляется</v>
      </c>
      <c r="G60" s="45" t="str">
        <f t="shared" si="67"/>
        <v>шт.</v>
      </c>
      <c r="H60" s="52">
        <f t="shared" si="68"/>
        <v>1</v>
      </c>
      <c r="I60" s="28" t="s">
        <v>15</v>
      </c>
      <c r="J60" s="27" t="s">
        <v>15</v>
      </c>
      <c r="K60" s="27"/>
      <c r="L60" s="37">
        <f t="shared" si="69"/>
        <v>19621.27</v>
      </c>
      <c r="M60" s="1">
        <v>0</v>
      </c>
      <c r="N60" s="64">
        <f t="shared" si="70"/>
        <v>0</v>
      </c>
      <c r="O60" s="26"/>
      <c r="R60" s="80">
        <f>R59+1</f>
        <v>29</v>
      </c>
      <c r="S60" s="79" t="s">
        <v>65</v>
      </c>
      <c r="T60" s="79" t="s">
        <v>199</v>
      </c>
      <c r="U60" s="109" t="s">
        <v>27</v>
      </c>
      <c r="V60" s="79" t="s">
        <v>295</v>
      </c>
      <c r="W60" s="113" t="s">
        <v>12</v>
      </c>
      <c r="X60" s="114">
        <v>1</v>
      </c>
      <c r="Y60" s="59" t="s">
        <v>33</v>
      </c>
      <c r="Z60" s="39" t="s">
        <v>41</v>
      </c>
      <c r="AA60" s="55">
        <v>19621.27</v>
      </c>
      <c r="AB60" s="55">
        <f t="shared" si="71"/>
        <v>19621.27</v>
      </c>
    </row>
    <row r="61" spans="2:28">
      <c r="B61" s="25"/>
      <c r="C61" s="42" t="str">
        <f>R61</f>
        <v>Postgres Pro. СУБД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54"/>
      <c r="O61" s="26"/>
      <c r="R61" s="70" t="s">
        <v>74</v>
      </c>
      <c r="S61" s="71"/>
      <c r="T61" s="71"/>
      <c r="U61" s="43"/>
      <c r="V61" s="101"/>
      <c r="W61" s="71"/>
      <c r="X61" s="71"/>
      <c r="Y61" s="43"/>
      <c r="Z61" s="43"/>
      <c r="AA61" s="133"/>
      <c r="AB61" s="133"/>
    </row>
    <row r="62" spans="2:28">
      <c r="B62" s="25"/>
      <c r="C62" s="72"/>
      <c r="D62" s="44" t="str">
        <f>S62</f>
        <v>Исполнительный аппарат (продление тех. поддержки на 1 год)</v>
      </c>
      <c r="E62" s="44"/>
      <c r="F62" s="44"/>
      <c r="G62" s="44"/>
      <c r="H62" s="44"/>
      <c r="I62" s="44"/>
      <c r="J62" s="44"/>
      <c r="K62" s="44"/>
      <c r="L62" s="44"/>
      <c r="M62" s="44"/>
      <c r="N62" s="56"/>
      <c r="O62" s="26"/>
      <c r="R62" s="72"/>
      <c r="S62" s="73" t="s">
        <v>48</v>
      </c>
      <c r="T62" s="73"/>
      <c r="U62" s="44"/>
      <c r="V62" s="102"/>
      <c r="W62" s="73"/>
      <c r="X62" s="73"/>
      <c r="Y62" s="44"/>
      <c r="Z62" s="44"/>
      <c r="AA62" s="134"/>
      <c r="AB62" s="134"/>
    </row>
    <row r="63" spans="2:28" ht="51">
      <c r="B63" s="25"/>
      <c r="C63" s="132">
        <f t="shared" ref="C63:C64" si="72">R63</f>
        <v>30</v>
      </c>
      <c r="D63" s="128" t="str">
        <f t="shared" ref="D63:D64" si="73">S63</f>
        <v>SUP-PPE-86-1</v>
      </c>
      <c r="E63" s="46" t="str">
        <f t="shared" ref="E63:E64" si="74">T63</f>
        <v>Сертификат поддержки на 1 год СУБД Postgres Pro Enterprise на 1 ядро x86-64</v>
      </c>
      <c r="F63" s="51" t="str">
        <f t="shared" ref="F63:F64" si="75">U63</f>
        <v>Национальный режим предоставляется</v>
      </c>
      <c r="G63" s="45" t="str">
        <f t="shared" ref="G63:G64" si="76">W63</f>
        <v>шт.</v>
      </c>
      <c r="H63" s="52">
        <f t="shared" ref="H63:H64" si="77">X63</f>
        <v>17</v>
      </c>
      <c r="I63" s="28" t="s">
        <v>15</v>
      </c>
      <c r="J63" s="27" t="s">
        <v>15</v>
      </c>
      <c r="K63" s="27"/>
      <c r="L63" s="37">
        <f t="shared" ref="L63:L64" si="78">AA63</f>
        <v>144702.70000000001</v>
      </c>
      <c r="M63" s="1">
        <v>0</v>
      </c>
      <c r="N63" s="64">
        <f t="shared" ref="N63:N64" si="79">H63*M63</f>
        <v>0</v>
      </c>
      <c r="O63" s="26"/>
      <c r="R63" s="80">
        <f>R60+1</f>
        <v>30</v>
      </c>
      <c r="S63" s="49" t="s">
        <v>75</v>
      </c>
      <c r="T63" s="49" t="s">
        <v>203</v>
      </c>
      <c r="U63" s="109" t="s">
        <v>27</v>
      </c>
      <c r="V63" s="79" t="s">
        <v>295</v>
      </c>
      <c r="W63" s="113" t="s">
        <v>12</v>
      </c>
      <c r="X63" s="114">
        <v>17</v>
      </c>
      <c r="Y63" s="59" t="s">
        <v>33</v>
      </c>
      <c r="Z63" s="39" t="s">
        <v>41</v>
      </c>
      <c r="AA63" s="55">
        <v>144702.70000000001</v>
      </c>
      <c r="AB63" s="55">
        <f t="shared" ref="AB63:AB64" si="80">ROUND(X63*AA63,2)</f>
        <v>2459945.9</v>
      </c>
    </row>
    <row r="64" spans="2:28" ht="51">
      <c r="B64" s="25"/>
      <c r="C64" s="132">
        <f t="shared" si="72"/>
        <v>31</v>
      </c>
      <c r="D64" s="128" t="str">
        <f t="shared" si="73"/>
        <v>SUP-PPT-86-1</v>
      </c>
      <c r="E64" s="46" t="str">
        <f t="shared" si="74"/>
        <v>Сертификат поддержки на 1 год СУБД Postgres Pro Standard на 1 ядро x86-64</v>
      </c>
      <c r="F64" s="51" t="str">
        <f t="shared" si="75"/>
        <v>Национальный режим предоставляется</v>
      </c>
      <c r="G64" s="45" t="str">
        <f t="shared" si="76"/>
        <v>шт.</v>
      </c>
      <c r="H64" s="52">
        <f t="shared" si="77"/>
        <v>7</v>
      </c>
      <c r="I64" s="28" t="s">
        <v>15</v>
      </c>
      <c r="J64" s="27" t="s">
        <v>15</v>
      </c>
      <c r="K64" s="27"/>
      <c r="L64" s="37">
        <f t="shared" si="78"/>
        <v>39393.03</v>
      </c>
      <c r="M64" s="1">
        <v>0</v>
      </c>
      <c r="N64" s="64">
        <f t="shared" si="79"/>
        <v>0</v>
      </c>
      <c r="O64" s="26"/>
      <c r="R64" s="80">
        <f>R63+1</f>
        <v>31</v>
      </c>
      <c r="S64" s="49" t="s">
        <v>76</v>
      </c>
      <c r="T64" s="49" t="s">
        <v>204</v>
      </c>
      <c r="U64" s="109" t="s">
        <v>27</v>
      </c>
      <c r="V64" s="79" t="s">
        <v>295</v>
      </c>
      <c r="W64" s="113" t="s">
        <v>12</v>
      </c>
      <c r="X64" s="114">
        <v>7</v>
      </c>
      <c r="Y64" s="59" t="s">
        <v>33</v>
      </c>
      <c r="Z64" s="39" t="s">
        <v>41</v>
      </c>
      <c r="AA64" s="55">
        <v>39393.03</v>
      </c>
      <c r="AB64" s="55">
        <f t="shared" si="80"/>
        <v>275751.21000000002</v>
      </c>
    </row>
    <row r="65" spans="2:28">
      <c r="B65" s="25"/>
      <c r="C65" s="42" t="str">
        <f>R65</f>
        <v>Tantor. СУБД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54"/>
      <c r="O65" s="26"/>
      <c r="R65" s="70" t="s">
        <v>77</v>
      </c>
      <c r="S65" s="71"/>
      <c r="T65" s="71"/>
      <c r="U65" s="43"/>
      <c r="V65" s="101"/>
      <c r="W65" s="71"/>
      <c r="X65" s="71"/>
      <c r="Y65" s="43"/>
      <c r="Z65" s="43"/>
      <c r="AA65" s="133"/>
      <c r="AB65" s="133"/>
    </row>
    <row r="66" spans="2:28">
      <c r="B66" s="25"/>
      <c r="C66" s="72"/>
      <c r="D66" s="44" t="str">
        <f>S66</f>
        <v>Исполнительный аппарат (продление тех. поддержки на 1 год)</v>
      </c>
      <c r="E66" s="44"/>
      <c r="F66" s="44"/>
      <c r="G66" s="44"/>
      <c r="H66" s="44"/>
      <c r="I66" s="44"/>
      <c r="J66" s="44"/>
      <c r="K66" s="44"/>
      <c r="L66" s="44"/>
      <c r="M66" s="44"/>
      <c r="N66" s="56"/>
      <c r="O66" s="26"/>
      <c r="R66" s="72"/>
      <c r="S66" s="73" t="s">
        <v>48</v>
      </c>
      <c r="T66" s="73"/>
      <c r="U66" s="44"/>
      <c r="V66" s="102"/>
      <c r="W66" s="73"/>
      <c r="X66" s="73"/>
      <c r="Y66" s="44"/>
      <c r="Z66" s="44"/>
      <c r="AA66" s="134"/>
      <c r="AB66" s="134"/>
    </row>
    <row r="67" spans="2:28" ht="89.25">
      <c r="B67" s="25"/>
      <c r="C67" s="132">
        <f t="shared" ref="C67:C69" si="81">R67</f>
        <v>32</v>
      </c>
      <c r="D67" s="128" t="str">
        <f t="shared" ref="D67:D69" si="82">S67</f>
        <v>TCDB00X8600DIGBASSR00-ST12</v>
      </c>
      <c r="E67" s="46" t="str">
        <f t="shared" ref="E67:E69" si="83">T67</f>
        <v>Сертификат технической поддержки с включенными консультациями по использованию программы для ЭВМ на СУБД Tantor в редакции Basic на базе процессорной архитектуры x86-64, для сервера на 1 физическое или виртуальное ядро, тип "Стандарт", на 12 мес</v>
      </c>
      <c r="F67" s="51" t="str">
        <f t="shared" ref="F67:F69" si="84">U67</f>
        <v>Национальный режим предоставляется</v>
      </c>
      <c r="G67" s="45" t="str">
        <f t="shared" ref="G67:G69" si="85">W67</f>
        <v>шт.</v>
      </c>
      <c r="H67" s="52">
        <f t="shared" ref="H67:H69" si="86">X67</f>
        <v>140</v>
      </c>
      <c r="I67" s="28" t="s">
        <v>15</v>
      </c>
      <c r="J67" s="27" t="s">
        <v>15</v>
      </c>
      <c r="K67" s="27"/>
      <c r="L67" s="37">
        <f t="shared" ref="L67:L69" si="87">AA67</f>
        <v>13933.96</v>
      </c>
      <c r="M67" s="1">
        <v>0</v>
      </c>
      <c r="N67" s="64">
        <f t="shared" ref="N67:N69" si="88">H67*M67</f>
        <v>0</v>
      </c>
      <c r="O67" s="26"/>
      <c r="R67" s="80">
        <f>R64+1</f>
        <v>32</v>
      </c>
      <c r="S67" s="49" t="s">
        <v>78</v>
      </c>
      <c r="T67" s="49" t="s">
        <v>205</v>
      </c>
      <c r="U67" s="109" t="s">
        <v>27</v>
      </c>
      <c r="V67" s="79" t="s">
        <v>295</v>
      </c>
      <c r="W67" s="113" t="s">
        <v>12</v>
      </c>
      <c r="X67" s="114">
        <v>140</v>
      </c>
      <c r="Y67" s="59" t="s">
        <v>33</v>
      </c>
      <c r="Z67" s="39" t="s">
        <v>41</v>
      </c>
      <c r="AA67" s="55">
        <v>13933.96</v>
      </c>
      <c r="AB67" s="55">
        <f t="shared" ref="AB67:AB69" si="89">ROUND(X67*AA67,2)</f>
        <v>1950754.4</v>
      </c>
    </row>
    <row r="68" spans="2:28" ht="89.25">
      <c r="B68" s="25"/>
      <c r="C68" s="132">
        <f t="shared" si="81"/>
        <v>33</v>
      </c>
      <c r="D68" s="128" t="str">
        <f t="shared" si="82"/>
        <v>TCDB00X8600DIGSPESR00-ST12</v>
      </c>
      <c r="E68" s="46" t="str">
        <f t="shared" si="83"/>
        <v>Сертификат технической поддержки с включенными консультациями по использованию программы для ЭВМ на СУБД Tantor в редакции Special Edition на базе процессорной архитектуры x86-64, для сервера на 1 физическое или виртуальное ядро, тип "Стандарт", на 12 мес</v>
      </c>
      <c r="F68" s="51" t="str">
        <f t="shared" si="84"/>
        <v>Национальный режим предоставляется</v>
      </c>
      <c r="G68" s="45" t="str">
        <f t="shared" si="85"/>
        <v>шт.</v>
      </c>
      <c r="H68" s="52">
        <f t="shared" si="86"/>
        <v>34</v>
      </c>
      <c r="I68" s="28" t="s">
        <v>15</v>
      </c>
      <c r="J68" s="27" t="s">
        <v>15</v>
      </c>
      <c r="K68" s="27"/>
      <c r="L68" s="37">
        <f t="shared" si="87"/>
        <v>39813.19</v>
      </c>
      <c r="M68" s="1">
        <v>0</v>
      </c>
      <c r="N68" s="64">
        <f t="shared" si="88"/>
        <v>0</v>
      </c>
      <c r="O68" s="26"/>
      <c r="R68" s="80">
        <f t="shared" ref="R68:R69" si="90">R67+1</f>
        <v>33</v>
      </c>
      <c r="S68" s="49" t="s">
        <v>79</v>
      </c>
      <c r="T68" s="49" t="s">
        <v>206</v>
      </c>
      <c r="U68" s="109" t="s">
        <v>27</v>
      </c>
      <c r="V68" s="79" t="s">
        <v>295</v>
      </c>
      <c r="W68" s="113" t="s">
        <v>12</v>
      </c>
      <c r="X68" s="114">
        <v>34</v>
      </c>
      <c r="Y68" s="59" t="s">
        <v>33</v>
      </c>
      <c r="Z68" s="39" t="s">
        <v>41</v>
      </c>
      <c r="AA68" s="55">
        <v>39813.19</v>
      </c>
      <c r="AB68" s="55">
        <f t="shared" si="89"/>
        <v>1353648.46</v>
      </c>
    </row>
    <row r="69" spans="2:28" ht="89.25">
      <c r="B69" s="25"/>
      <c r="C69" s="132">
        <f t="shared" si="81"/>
        <v>34</v>
      </c>
      <c r="D69" s="128" t="str">
        <f t="shared" si="82"/>
        <v>TCDB00X8600DIGS1CSR00-ST12</v>
      </c>
      <c r="E69" s="46" t="str">
        <f t="shared" si="83"/>
        <v>Сертификат технической поддержки с включенными консультациями по использованию программы для ЭВМ на СУБД Tantor в редакции Special Edition 1C на базе процессорной архитектуры x86-64, для сервера на 1 физическое или виртуальное ядро, тип "Стандарт", на 12 мес</v>
      </c>
      <c r="F69" s="51" t="str">
        <f t="shared" si="84"/>
        <v>Национальный режим предоставляется</v>
      </c>
      <c r="G69" s="45" t="str">
        <f t="shared" si="85"/>
        <v>шт.</v>
      </c>
      <c r="H69" s="52">
        <f t="shared" si="86"/>
        <v>112</v>
      </c>
      <c r="I69" s="28" t="s">
        <v>15</v>
      </c>
      <c r="J69" s="27" t="s">
        <v>15</v>
      </c>
      <c r="K69" s="27"/>
      <c r="L69" s="37">
        <f t="shared" si="87"/>
        <v>11944.26</v>
      </c>
      <c r="M69" s="1">
        <v>0</v>
      </c>
      <c r="N69" s="64">
        <f t="shared" si="88"/>
        <v>0</v>
      </c>
      <c r="O69" s="26"/>
      <c r="R69" s="80">
        <f t="shared" si="90"/>
        <v>34</v>
      </c>
      <c r="S69" s="79" t="s">
        <v>80</v>
      </c>
      <c r="T69" s="79" t="s">
        <v>207</v>
      </c>
      <c r="U69" s="109" t="s">
        <v>27</v>
      </c>
      <c r="V69" s="79" t="s">
        <v>295</v>
      </c>
      <c r="W69" s="113" t="s">
        <v>12</v>
      </c>
      <c r="X69" s="114">
        <v>112</v>
      </c>
      <c r="Y69" s="59" t="s">
        <v>33</v>
      </c>
      <c r="Z69" s="39" t="s">
        <v>41</v>
      </c>
      <c r="AA69" s="55">
        <v>11944.26</v>
      </c>
      <c r="AB69" s="55">
        <f t="shared" si="89"/>
        <v>1337757.1200000001</v>
      </c>
    </row>
    <row r="70" spans="2:28">
      <c r="B70" s="25"/>
      <c r="C70" s="42" t="str">
        <f>R70</f>
        <v>Кибер Бэкап. Подсистема резервного копирования (в т.ч. для малых ГЭС)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54"/>
      <c r="O70" s="26"/>
      <c r="R70" s="70" t="s">
        <v>81</v>
      </c>
      <c r="S70" s="71"/>
      <c r="T70" s="71"/>
      <c r="U70" s="43"/>
      <c r="V70" s="101"/>
      <c r="W70" s="71"/>
      <c r="X70" s="71"/>
      <c r="Y70" s="43"/>
      <c r="Z70" s="43"/>
      <c r="AA70" s="133"/>
      <c r="AB70" s="133"/>
    </row>
    <row r="71" spans="2:28">
      <c r="B71" s="25"/>
      <c r="C71" s="72"/>
      <c r="D71" s="44" t="str">
        <f>S71</f>
        <v>Исполнительный аппарат (продление на 1 год и тех. поддержки на 2 года)</v>
      </c>
      <c r="E71" s="44"/>
      <c r="F71" s="44"/>
      <c r="G71" s="44"/>
      <c r="H71" s="44"/>
      <c r="I71" s="44"/>
      <c r="J71" s="44"/>
      <c r="K71" s="44"/>
      <c r="L71" s="44"/>
      <c r="M71" s="44"/>
      <c r="N71" s="56"/>
      <c r="O71" s="26"/>
      <c r="R71" s="72"/>
      <c r="S71" s="73" t="s">
        <v>82</v>
      </c>
      <c r="T71" s="44"/>
      <c r="U71" s="44"/>
      <c r="V71" s="138"/>
      <c r="W71" s="102"/>
      <c r="X71" s="102"/>
      <c r="Y71" s="44"/>
      <c r="Z71" s="44"/>
      <c r="AA71" s="44"/>
      <c r="AB71" s="44"/>
    </row>
    <row r="72" spans="2:28" ht="76.5">
      <c r="B72" s="25"/>
      <c r="C72" s="132">
        <f t="shared" ref="C72:C74" si="91">R72</f>
        <v>35</v>
      </c>
      <c r="D72" s="128" t="str">
        <f t="shared" ref="D72:D74" si="92">S72</f>
        <v>VAUNL-1Y-SUB</v>
      </c>
      <c r="E72" s="46" t="str">
        <f t="shared" ref="E72:E74" si="93">T72</f>
        <v>Кибер Бэкап Расширенная редакция для платформы виртуализации на неограниченное количество хостов со сроком действия 1 год</v>
      </c>
      <c r="F72" s="51" t="str">
        <f t="shared" ref="F72:F74" si="94">U72</f>
        <v>Национальный режим не предоставляется – запрет</v>
      </c>
      <c r="G72" s="45" t="str">
        <f t="shared" ref="G72:G74" si="95">W72</f>
        <v>шт.</v>
      </c>
      <c r="H72" s="52">
        <f t="shared" ref="H72:H74" si="96">X72</f>
        <v>1</v>
      </c>
      <c r="I72" s="28" t="s">
        <v>15</v>
      </c>
      <c r="J72" s="27" t="s">
        <v>15</v>
      </c>
      <c r="K72" s="27"/>
      <c r="L72" s="37">
        <f t="shared" ref="L72:L74" si="97">AA72</f>
        <v>17195502.5</v>
      </c>
      <c r="M72" s="1">
        <v>0</v>
      </c>
      <c r="N72" s="64">
        <f t="shared" ref="N72:N74" si="98">H72*M72</f>
        <v>0</v>
      </c>
      <c r="O72" s="26"/>
      <c r="R72" s="80">
        <f>R69+1</f>
        <v>35</v>
      </c>
      <c r="S72" s="82" t="s">
        <v>83</v>
      </c>
      <c r="T72" s="94" t="s">
        <v>208</v>
      </c>
      <c r="U72" s="51" t="s">
        <v>28</v>
      </c>
      <c r="V72" s="103" t="s">
        <v>294</v>
      </c>
      <c r="W72" s="115" t="s">
        <v>12</v>
      </c>
      <c r="X72" s="116">
        <v>1</v>
      </c>
      <c r="Y72" s="59" t="s">
        <v>37</v>
      </c>
      <c r="Z72" s="59" t="s">
        <v>39</v>
      </c>
      <c r="AA72" s="135">
        <v>17195502.5</v>
      </c>
      <c r="AB72" s="55">
        <f t="shared" ref="AB72:AB74" si="99">ROUND(X72*AA72,2)</f>
        <v>17195502.5</v>
      </c>
    </row>
    <row r="73" spans="2:28" ht="76.5">
      <c r="B73" s="25"/>
      <c r="C73" s="132">
        <f t="shared" si="91"/>
        <v>36</v>
      </c>
      <c r="D73" s="128" t="str">
        <f t="shared" si="92"/>
        <v>PAUNL-1Y-SUB</v>
      </c>
      <c r="E73" s="46" t="str">
        <f t="shared" si="93"/>
        <v>Кибер Бэкап Расширенная редакция для физического сервера на неограниченное количество хостов со сроком действия 1 год</v>
      </c>
      <c r="F73" s="51" t="str">
        <f t="shared" si="94"/>
        <v>Национальный режим не предоставляется – запрет</v>
      </c>
      <c r="G73" s="45" t="str">
        <f t="shared" si="95"/>
        <v>шт.</v>
      </c>
      <c r="H73" s="52">
        <f t="shared" si="96"/>
        <v>1</v>
      </c>
      <c r="I73" s="28" t="s">
        <v>15</v>
      </c>
      <c r="J73" s="27" t="s">
        <v>15</v>
      </c>
      <c r="K73" s="27"/>
      <c r="L73" s="37">
        <f t="shared" si="97"/>
        <v>9539046</v>
      </c>
      <c r="M73" s="1">
        <v>0</v>
      </c>
      <c r="N73" s="64">
        <f t="shared" si="98"/>
        <v>0</v>
      </c>
      <c r="O73" s="26"/>
      <c r="R73" s="80">
        <f>R72+1</f>
        <v>36</v>
      </c>
      <c r="S73" s="82" t="s">
        <v>84</v>
      </c>
      <c r="T73" s="95" t="s">
        <v>209</v>
      </c>
      <c r="U73" s="51" t="s">
        <v>28</v>
      </c>
      <c r="V73" s="103" t="s">
        <v>294</v>
      </c>
      <c r="W73" s="117" t="s">
        <v>12</v>
      </c>
      <c r="X73" s="118">
        <v>1</v>
      </c>
      <c r="Y73" s="59" t="s">
        <v>37</v>
      </c>
      <c r="Z73" s="59" t="s">
        <v>39</v>
      </c>
      <c r="AA73" s="135">
        <v>9539046</v>
      </c>
      <c r="AB73" s="55">
        <f t="shared" si="99"/>
        <v>9539046</v>
      </c>
    </row>
    <row r="74" spans="2:28" ht="51">
      <c r="B74" s="25"/>
      <c r="C74" s="132">
        <f t="shared" si="91"/>
        <v>37</v>
      </c>
      <c r="D74" s="128" t="str">
        <f t="shared" si="92"/>
        <v>VACRN2</v>
      </c>
      <c r="E74" s="46" t="str">
        <f t="shared" si="93"/>
        <v>Сертификат на сопровождение ПО Кибер Бэкап Расширенная редакция для платформы виртуализации – Продление на 2 года</v>
      </c>
      <c r="F74" s="51" t="str">
        <f t="shared" si="94"/>
        <v>Национальный режим предоставляется</v>
      </c>
      <c r="G74" s="45" t="str">
        <f t="shared" si="95"/>
        <v>шт.</v>
      </c>
      <c r="H74" s="52">
        <f t="shared" si="96"/>
        <v>8</v>
      </c>
      <c r="I74" s="28" t="s">
        <v>15</v>
      </c>
      <c r="J74" s="27" t="s">
        <v>15</v>
      </c>
      <c r="K74" s="27"/>
      <c r="L74" s="37">
        <f t="shared" si="97"/>
        <v>90827.28</v>
      </c>
      <c r="M74" s="1">
        <v>0</v>
      </c>
      <c r="N74" s="64">
        <f t="shared" si="98"/>
        <v>0</v>
      </c>
      <c r="O74" s="26"/>
      <c r="R74" s="80">
        <f>R73+1</f>
        <v>37</v>
      </c>
      <c r="S74" s="82" t="s">
        <v>85</v>
      </c>
      <c r="T74" s="96" t="s">
        <v>210</v>
      </c>
      <c r="U74" s="109" t="s">
        <v>27</v>
      </c>
      <c r="V74" s="105" t="s">
        <v>295</v>
      </c>
      <c r="W74" s="117" t="s">
        <v>12</v>
      </c>
      <c r="X74" s="118">
        <v>8</v>
      </c>
      <c r="Y74" s="59" t="s">
        <v>33</v>
      </c>
      <c r="Z74" s="39" t="s">
        <v>41</v>
      </c>
      <c r="AA74" s="135">
        <v>90827.28</v>
      </c>
      <c r="AB74" s="55">
        <f t="shared" si="99"/>
        <v>726618.24</v>
      </c>
    </row>
    <row r="75" spans="2:28">
      <c r="B75" s="25"/>
      <c r="C75" s="83"/>
      <c r="D75" s="44" t="str">
        <f>S75</f>
        <v>Загорская ГАЭС (продление тех. поддержки на 2 года)</v>
      </c>
      <c r="E75" s="44"/>
      <c r="F75" s="44"/>
      <c r="G75" s="44"/>
      <c r="H75" s="44"/>
      <c r="I75" s="44"/>
      <c r="J75" s="44"/>
      <c r="K75" s="44"/>
      <c r="L75" s="44"/>
      <c r="M75" s="44"/>
      <c r="N75" s="56"/>
      <c r="O75" s="26"/>
      <c r="R75" s="83"/>
      <c r="S75" s="73" t="s">
        <v>86</v>
      </c>
      <c r="T75" s="44"/>
      <c r="U75" s="44"/>
      <c r="V75" s="139"/>
      <c r="W75" s="102"/>
      <c r="X75" s="102"/>
      <c r="Y75" s="44"/>
      <c r="Z75" s="44"/>
      <c r="AA75" s="44"/>
      <c r="AB75" s="44"/>
    </row>
    <row r="76" spans="2:28" ht="51">
      <c r="B76" s="25"/>
      <c r="C76" s="132">
        <f t="shared" ref="C76:C77" si="100">R76</f>
        <v>38</v>
      </c>
      <c r="D76" s="128" t="str">
        <f t="shared" ref="D76:D77" si="101">S76</f>
        <v>PACRN2</v>
      </c>
      <c r="E76" s="46" t="str">
        <f t="shared" ref="E76:E77" si="102">T76</f>
        <v>Сертификат на сопровождение ПО Кибер Бэкап Расширенная редакция для физического сервера – Продление на 2 года</v>
      </c>
      <c r="F76" s="51" t="str">
        <f t="shared" ref="F76:F77" si="103">U76</f>
        <v>Национальный режим предоставляется</v>
      </c>
      <c r="G76" s="45" t="str">
        <f t="shared" ref="G76:G77" si="104">W76</f>
        <v>шт.</v>
      </c>
      <c r="H76" s="52">
        <f t="shared" ref="H76:H77" si="105">X76</f>
        <v>4</v>
      </c>
      <c r="I76" s="28" t="s">
        <v>15</v>
      </c>
      <c r="J76" s="27" t="s">
        <v>15</v>
      </c>
      <c r="K76" s="27"/>
      <c r="L76" s="37">
        <f t="shared" ref="L76:L77" si="106">AA76</f>
        <v>51042.37</v>
      </c>
      <c r="M76" s="1">
        <v>0</v>
      </c>
      <c r="N76" s="64">
        <f t="shared" ref="N76:N77" si="107">H76*M76</f>
        <v>0</v>
      </c>
      <c r="O76" s="26"/>
      <c r="R76" s="80">
        <f>R74+1</f>
        <v>38</v>
      </c>
      <c r="S76" s="84" t="s">
        <v>87</v>
      </c>
      <c r="T76" s="84" t="s">
        <v>211</v>
      </c>
      <c r="U76" s="109" t="s">
        <v>27</v>
      </c>
      <c r="V76" s="105" t="s">
        <v>295</v>
      </c>
      <c r="W76" s="119" t="s">
        <v>12</v>
      </c>
      <c r="X76" s="120">
        <v>4</v>
      </c>
      <c r="Y76" s="59" t="s">
        <v>33</v>
      </c>
      <c r="Z76" s="39" t="s">
        <v>41</v>
      </c>
      <c r="AA76" s="135">
        <v>51042.37</v>
      </c>
      <c r="AB76" s="55">
        <f t="shared" ref="AB76:AB77" si="108">ROUND(X76*AA76,2)</f>
        <v>204169.48</v>
      </c>
    </row>
    <row r="77" spans="2:28" ht="51">
      <c r="B77" s="25"/>
      <c r="C77" s="132">
        <f t="shared" si="100"/>
        <v>39</v>
      </c>
      <c r="D77" s="128" t="str">
        <f t="shared" si="101"/>
        <v>VACRN2</v>
      </c>
      <c r="E77" s="46" t="str">
        <f t="shared" si="102"/>
        <v>Сертификат на сопровождение ПО Кибер Бэкап Расширенная редакция для платформы виртуализации – Продление на 2 года</v>
      </c>
      <c r="F77" s="51" t="str">
        <f t="shared" si="103"/>
        <v>Национальный режим предоставляется</v>
      </c>
      <c r="G77" s="45" t="str">
        <f t="shared" si="104"/>
        <v>шт.</v>
      </c>
      <c r="H77" s="52">
        <f t="shared" si="105"/>
        <v>2</v>
      </c>
      <c r="I77" s="28" t="s">
        <v>15</v>
      </c>
      <c r="J77" s="27" t="s">
        <v>15</v>
      </c>
      <c r="K77" s="27"/>
      <c r="L77" s="37">
        <f t="shared" si="106"/>
        <v>90827.28</v>
      </c>
      <c r="M77" s="1">
        <v>0</v>
      </c>
      <c r="N77" s="64">
        <f t="shared" si="107"/>
        <v>0</v>
      </c>
      <c r="O77" s="26"/>
      <c r="R77" s="80">
        <f>R76+1</f>
        <v>39</v>
      </c>
      <c r="S77" s="82" t="s">
        <v>85</v>
      </c>
      <c r="T77" s="96" t="s">
        <v>210</v>
      </c>
      <c r="U77" s="109" t="s">
        <v>27</v>
      </c>
      <c r="V77" s="105" t="s">
        <v>295</v>
      </c>
      <c r="W77" s="119" t="s">
        <v>12</v>
      </c>
      <c r="X77" s="120">
        <v>2</v>
      </c>
      <c r="Y77" s="59" t="s">
        <v>33</v>
      </c>
      <c r="Z77" s="39" t="s">
        <v>41</v>
      </c>
      <c r="AA77" s="135">
        <v>90827.28</v>
      </c>
      <c r="AB77" s="55">
        <f t="shared" si="108"/>
        <v>181654.56</v>
      </c>
    </row>
    <row r="78" spans="2:28">
      <c r="B78" s="25"/>
      <c r="C78" s="72"/>
      <c r="D78" s="44" t="str">
        <f>S78</f>
        <v>Каскад Верхневолжских ГЭС (продление тех. поддержки на 2 года)</v>
      </c>
      <c r="E78" s="44"/>
      <c r="F78" s="44"/>
      <c r="G78" s="44"/>
      <c r="H78" s="44"/>
      <c r="I78" s="44"/>
      <c r="J78" s="44"/>
      <c r="K78" s="44"/>
      <c r="L78" s="44"/>
      <c r="M78" s="44"/>
      <c r="N78" s="56"/>
      <c r="O78" s="26"/>
      <c r="R78" s="72"/>
      <c r="S78" s="73" t="s">
        <v>88</v>
      </c>
      <c r="T78" s="44"/>
      <c r="U78" s="44"/>
      <c r="V78" s="138"/>
      <c r="W78" s="102"/>
      <c r="X78" s="102"/>
      <c r="Y78" s="44"/>
      <c r="Z78" s="44"/>
      <c r="AA78" s="44"/>
      <c r="AB78" s="44"/>
    </row>
    <row r="79" spans="2:28" ht="51">
      <c r="B79" s="25"/>
      <c r="C79" s="132">
        <f t="shared" ref="C79:C83" si="109">R79</f>
        <v>40</v>
      </c>
      <c r="D79" s="128" t="str">
        <f t="shared" ref="D79:D83" si="110">S79</f>
        <v>PACRN2</v>
      </c>
      <c r="E79" s="46" t="str">
        <f t="shared" ref="E79:E83" si="111">T79</f>
        <v>Сертификат на сопровождение ПО Кибер Бэкап Расширенная редакция для физического сервера – Продление на 2 год</v>
      </c>
      <c r="F79" s="51" t="str">
        <f t="shared" ref="F79:F83" si="112">U79</f>
        <v>Национальный режим предоставляется</v>
      </c>
      <c r="G79" s="45" t="str">
        <f t="shared" ref="G79:G83" si="113">W79</f>
        <v>шт.</v>
      </c>
      <c r="H79" s="52">
        <f t="shared" ref="H79:H83" si="114">X79</f>
        <v>8</v>
      </c>
      <c r="I79" s="28" t="s">
        <v>15</v>
      </c>
      <c r="J79" s="27" t="s">
        <v>15</v>
      </c>
      <c r="K79" s="27"/>
      <c r="L79" s="37">
        <f t="shared" ref="L79:L83" si="115">AA79</f>
        <v>51042.37</v>
      </c>
      <c r="M79" s="1">
        <v>0</v>
      </c>
      <c r="N79" s="64">
        <f t="shared" ref="N79:N83" si="116">H79*M79</f>
        <v>0</v>
      </c>
      <c r="O79" s="26"/>
      <c r="R79" s="80">
        <f>R77+1</f>
        <v>40</v>
      </c>
      <c r="S79" s="84" t="s">
        <v>87</v>
      </c>
      <c r="T79" s="96" t="s">
        <v>212</v>
      </c>
      <c r="U79" s="109" t="s">
        <v>27</v>
      </c>
      <c r="V79" s="105" t="s">
        <v>295</v>
      </c>
      <c r="W79" s="119" t="s">
        <v>12</v>
      </c>
      <c r="X79" s="120">
        <v>8</v>
      </c>
      <c r="Y79" s="59" t="s">
        <v>33</v>
      </c>
      <c r="Z79" s="39" t="s">
        <v>41</v>
      </c>
      <c r="AA79" s="135">
        <v>51042.37</v>
      </c>
      <c r="AB79" s="55">
        <f t="shared" ref="AB79:AB83" si="117">ROUND(X79*AA79,2)</f>
        <v>408338.96</v>
      </c>
    </row>
    <row r="80" spans="2:28" ht="51">
      <c r="B80" s="25"/>
      <c r="C80" s="132">
        <f t="shared" si="109"/>
        <v>41</v>
      </c>
      <c r="D80" s="128" t="str">
        <f t="shared" si="110"/>
        <v>VACRN2</v>
      </c>
      <c r="E80" s="46" t="str">
        <f t="shared" si="111"/>
        <v>Сертификат на сопровождение ПО Кибер Бэкап Расширенная редакция для платформы виртуализации – Продление на 2 года</v>
      </c>
      <c r="F80" s="51" t="str">
        <f t="shared" si="112"/>
        <v>Национальный режим предоставляется</v>
      </c>
      <c r="G80" s="45" t="str">
        <f t="shared" si="113"/>
        <v>шт.</v>
      </c>
      <c r="H80" s="52">
        <f t="shared" si="114"/>
        <v>2</v>
      </c>
      <c r="I80" s="28" t="s">
        <v>15</v>
      </c>
      <c r="J80" s="27" t="s">
        <v>15</v>
      </c>
      <c r="K80" s="27"/>
      <c r="L80" s="37">
        <f t="shared" si="115"/>
        <v>90827.28</v>
      </c>
      <c r="M80" s="1">
        <v>0</v>
      </c>
      <c r="N80" s="64">
        <f t="shared" si="116"/>
        <v>0</v>
      </c>
      <c r="O80" s="26"/>
      <c r="R80" s="80">
        <f>R79+1</f>
        <v>41</v>
      </c>
      <c r="S80" s="82" t="s">
        <v>85</v>
      </c>
      <c r="T80" s="96" t="s">
        <v>210</v>
      </c>
      <c r="U80" s="109" t="s">
        <v>27</v>
      </c>
      <c r="V80" s="105" t="s">
        <v>295</v>
      </c>
      <c r="W80" s="119" t="s">
        <v>12</v>
      </c>
      <c r="X80" s="120">
        <v>2</v>
      </c>
      <c r="Y80" s="59" t="s">
        <v>33</v>
      </c>
      <c r="Z80" s="39" t="s">
        <v>41</v>
      </c>
      <c r="AA80" s="135">
        <v>90827.28</v>
      </c>
      <c r="AB80" s="55">
        <f t="shared" si="117"/>
        <v>181654.56</v>
      </c>
    </row>
    <row r="81" spans="2:28" ht="51">
      <c r="B81" s="25"/>
      <c r="C81" s="132">
        <f t="shared" si="109"/>
        <v>42</v>
      </c>
      <c r="D81" s="128" t="str">
        <f t="shared" si="110"/>
        <v>ULCRN2</v>
      </c>
      <c r="E81" s="46" t="str">
        <f t="shared" si="111"/>
        <v>Сертификат на сопровождение ПО Кибер Бэкап Расширенная редакция универсальная лицензия – Продление на 2 года</v>
      </c>
      <c r="F81" s="51" t="str">
        <f t="shared" si="112"/>
        <v>Национальный режим предоставляется</v>
      </c>
      <c r="G81" s="45" t="str">
        <f t="shared" si="113"/>
        <v>шт.</v>
      </c>
      <c r="H81" s="52">
        <f t="shared" si="114"/>
        <v>10</v>
      </c>
      <c r="I81" s="28" t="s">
        <v>15</v>
      </c>
      <c r="J81" s="27" t="s">
        <v>15</v>
      </c>
      <c r="K81" s="27"/>
      <c r="L81" s="37">
        <f t="shared" si="115"/>
        <v>107455.92</v>
      </c>
      <c r="M81" s="1">
        <v>0</v>
      </c>
      <c r="N81" s="64">
        <f t="shared" si="116"/>
        <v>0</v>
      </c>
      <c r="O81" s="26"/>
      <c r="R81" s="74">
        <f>R80+1</f>
        <v>42</v>
      </c>
      <c r="S81" s="84" t="s">
        <v>89</v>
      </c>
      <c r="T81" s="84" t="s">
        <v>213</v>
      </c>
      <c r="U81" s="109" t="s">
        <v>27</v>
      </c>
      <c r="V81" s="105" t="s">
        <v>295</v>
      </c>
      <c r="W81" s="119" t="s">
        <v>12</v>
      </c>
      <c r="X81" s="120">
        <v>10</v>
      </c>
      <c r="Y81" s="59" t="s">
        <v>33</v>
      </c>
      <c r="Z81" s="39" t="s">
        <v>41</v>
      </c>
      <c r="AA81" s="135">
        <v>107455.92</v>
      </c>
      <c r="AB81" s="55">
        <f t="shared" si="117"/>
        <v>1074559.2</v>
      </c>
    </row>
    <row r="82" spans="2:28" ht="51">
      <c r="B82" s="25"/>
      <c r="C82" s="132">
        <f t="shared" si="109"/>
        <v>43</v>
      </c>
      <c r="D82" s="128" t="str">
        <f t="shared" si="110"/>
        <v>VACRN2</v>
      </c>
      <c r="E82" s="46" t="str">
        <f t="shared" si="111"/>
        <v>Сертификат на сопровождение ПО Кибер Бэкап Расширенная редакция для платформы виртуализации – Продление на 2 года</v>
      </c>
      <c r="F82" s="51" t="str">
        <f t="shared" si="112"/>
        <v>Национальный режим предоставляется</v>
      </c>
      <c r="G82" s="45" t="str">
        <f t="shared" si="113"/>
        <v>шт.</v>
      </c>
      <c r="H82" s="52">
        <f t="shared" si="114"/>
        <v>12</v>
      </c>
      <c r="I82" s="28" t="s">
        <v>15</v>
      </c>
      <c r="J82" s="27" t="s">
        <v>15</v>
      </c>
      <c r="K82" s="27"/>
      <c r="L82" s="37">
        <f t="shared" si="115"/>
        <v>90827.28</v>
      </c>
      <c r="M82" s="1">
        <v>0</v>
      </c>
      <c r="N82" s="64">
        <f t="shared" si="116"/>
        <v>0</v>
      </c>
      <c r="O82" s="26"/>
      <c r="R82" s="74">
        <f>R81+1</f>
        <v>43</v>
      </c>
      <c r="S82" s="82" t="s">
        <v>85</v>
      </c>
      <c r="T82" s="84" t="s">
        <v>210</v>
      </c>
      <c r="U82" s="109" t="s">
        <v>27</v>
      </c>
      <c r="V82" s="105" t="s">
        <v>295</v>
      </c>
      <c r="W82" s="121" t="s">
        <v>12</v>
      </c>
      <c r="X82" s="120">
        <v>12</v>
      </c>
      <c r="Y82" s="59" t="s">
        <v>33</v>
      </c>
      <c r="Z82" s="39" t="s">
        <v>41</v>
      </c>
      <c r="AA82" s="135">
        <v>90827.28</v>
      </c>
      <c r="AB82" s="55">
        <f t="shared" si="117"/>
        <v>1089927.3600000001</v>
      </c>
    </row>
    <row r="83" spans="2:28" ht="51">
      <c r="B83" s="25"/>
      <c r="C83" s="132">
        <f t="shared" si="109"/>
        <v>44</v>
      </c>
      <c r="D83" s="128" t="str">
        <f t="shared" si="110"/>
        <v>ULCRN2</v>
      </c>
      <c r="E83" s="46" t="str">
        <f t="shared" si="111"/>
        <v>Сертификат на сопровождение ПО Кибер Бэкап Расширенная редакция универсальная лицензия – Продление на 2 года</v>
      </c>
      <c r="F83" s="51" t="str">
        <f t="shared" si="112"/>
        <v>Национальный режим предоставляется</v>
      </c>
      <c r="G83" s="45" t="str">
        <f t="shared" si="113"/>
        <v>шт.</v>
      </c>
      <c r="H83" s="52">
        <f t="shared" si="114"/>
        <v>6</v>
      </c>
      <c r="I83" s="28" t="s">
        <v>15</v>
      </c>
      <c r="J83" s="27" t="s">
        <v>15</v>
      </c>
      <c r="K83" s="27"/>
      <c r="L83" s="37">
        <f t="shared" si="115"/>
        <v>107455.92</v>
      </c>
      <c r="M83" s="1">
        <v>0</v>
      </c>
      <c r="N83" s="64">
        <f t="shared" si="116"/>
        <v>0</v>
      </c>
      <c r="O83" s="26"/>
      <c r="R83" s="74">
        <f>R82+1</f>
        <v>44</v>
      </c>
      <c r="S83" s="84" t="s">
        <v>89</v>
      </c>
      <c r="T83" s="84" t="s">
        <v>213</v>
      </c>
      <c r="U83" s="109" t="s">
        <v>27</v>
      </c>
      <c r="V83" s="105" t="s">
        <v>295</v>
      </c>
      <c r="W83" s="121" t="s">
        <v>12</v>
      </c>
      <c r="X83" s="120">
        <v>6</v>
      </c>
      <c r="Y83" s="59" t="s">
        <v>33</v>
      </c>
      <c r="Z83" s="39" t="s">
        <v>41</v>
      </c>
      <c r="AA83" s="135">
        <v>107455.92</v>
      </c>
      <c r="AB83" s="55">
        <f t="shared" si="117"/>
        <v>644735.52</v>
      </c>
    </row>
    <row r="84" spans="2:28">
      <c r="B84" s="25"/>
      <c r="C84" s="72"/>
      <c r="D84" s="44" t="str">
        <f>S84</f>
        <v>Кабардино-Балкарский филиал (Верхнебалкарская МГЭС) (продление тех. поддержки на 2 года)</v>
      </c>
      <c r="E84" s="44"/>
      <c r="F84" s="44"/>
      <c r="G84" s="44"/>
      <c r="H84" s="44"/>
      <c r="I84" s="44"/>
      <c r="J84" s="44"/>
      <c r="K84" s="44"/>
      <c r="L84" s="44"/>
      <c r="M84" s="44"/>
      <c r="N84" s="56"/>
      <c r="O84" s="26"/>
      <c r="R84" s="72"/>
      <c r="S84" s="73" t="s">
        <v>90</v>
      </c>
      <c r="T84" s="44"/>
      <c r="U84" s="44"/>
      <c r="V84" s="138"/>
      <c r="W84" s="102"/>
      <c r="X84" s="102"/>
      <c r="Y84" s="44"/>
      <c r="Z84" s="44"/>
      <c r="AA84" s="44"/>
      <c r="AB84" s="44"/>
    </row>
    <row r="85" spans="2:28" ht="51">
      <c r="B85" s="25"/>
      <c r="C85" s="132">
        <f t="shared" ref="C85" si="118">R85</f>
        <v>45</v>
      </c>
      <c r="D85" s="128" t="str">
        <f t="shared" ref="D85" si="119">S85</f>
        <v>PACRN2</v>
      </c>
      <c r="E85" s="46" t="str">
        <f t="shared" ref="E85" si="120">T85</f>
        <v>Сертификат на сопровождение ПО Кибер Бэкап Расширенная редакция для физического сервера – Продление на 2 года</v>
      </c>
      <c r="F85" s="51" t="str">
        <f t="shared" ref="F85" si="121">U85</f>
        <v>Национальный режим предоставляется</v>
      </c>
      <c r="G85" s="45" t="str">
        <f>W85</f>
        <v>шт.</v>
      </c>
      <c r="H85" s="52">
        <f>X85</f>
        <v>5</v>
      </c>
      <c r="I85" s="28" t="s">
        <v>15</v>
      </c>
      <c r="J85" s="27" t="s">
        <v>15</v>
      </c>
      <c r="K85" s="27"/>
      <c r="L85" s="37">
        <f>AA85</f>
        <v>51042.37</v>
      </c>
      <c r="M85" s="1">
        <v>0</v>
      </c>
      <c r="N85" s="64">
        <f>H85*M85</f>
        <v>0</v>
      </c>
      <c r="O85" s="26"/>
      <c r="R85" s="80">
        <f>R83+1</f>
        <v>45</v>
      </c>
      <c r="S85" s="84" t="s">
        <v>87</v>
      </c>
      <c r="T85" s="96" t="s">
        <v>211</v>
      </c>
      <c r="U85" s="109" t="s">
        <v>27</v>
      </c>
      <c r="V85" s="105" t="s">
        <v>295</v>
      </c>
      <c r="W85" s="119" t="s">
        <v>12</v>
      </c>
      <c r="X85" s="120">
        <v>5</v>
      </c>
      <c r="Y85" s="59" t="s">
        <v>33</v>
      </c>
      <c r="Z85" s="39" t="s">
        <v>41</v>
      </c>
      <c r="AA85" s="135">
        <v>51042.37</v>
      </c>
      <c r="AB85" s="55">
        <f>ROUND(X85*AA85,2)</f>
        <v>255211.85</v>
      </c>
    </row>
    <row r="86" spans="2:28">
      <c r="B86" s="25"/>
      <c r="C86" s="72"/>
      <c r="D86" s="44" t="str">
        <f>S86</f>
        <v>Каскад Кубанских ГЭС (Барсучковская МГЭС) (продление тех. поддержки на 2 года)</v>
      </c>
      <c r="E86" s="44"/>
      <c r="F86" s="44"/>
      <c r="G86" s="44"/>
      <c r="H86" s="44"/>
      <c r="I86" s="44"/>
      <c r="J86" s="44"/>
      <c r="K86" s="44"/>
      <c r="L86" s="44"/>
      <c r="M86" s="44"/>
      <c r="N86" s="56"/>
      <c r="O86" s="26"/>
      <c r="R86" s="72"/>
      <c r="S86" s="73" t="s">
        <v>91</v>
      </c>
      <c r="T86" s="44"/>
      <c r="U86" s="44"/>
      <c r="V86" s="138"/>
      <c r="W86" s="102"/>
      <c r="X86" s="102"/>
      <c r="Y86" s="44"/>
      <c r="Z86" s="44"/>
      <c r="AA86" s="44"/>
      <c r="AB86" s="44"/>
    </row>
    <row r="87" spans="2:28" ht="51">
      <c r="B87" s="25"/>
      <c r="C87" s="132">
        <f t="shared" ref="C87:C88" si="122">R87</f>
        <v>46</v>
      </c>
      <c r="D87" s="128" t="str">
        <f t="shared" ref="D87:D88" si="123">S87</f>
        <v>PACRN2</v>
      </c>
      <c r="E87" s="46" t="str">
        <f t="shared" ref="E87:E88" si="124">T87</f>
        <v>Сертификат на сопровождение ПО Кибер Бэкап Расширенная редакция для физического сервера – Продление на 2 года</v>
      </c>
      <c r="F87" s="51" t="str">
        <f t="shared" ref="F87:F88" si="125">U87</f>
        <v>Национальный режим предоставляется</v>
      </c>
      <c r="G87" s="45" t="str">
        <f t="shared" ref="G87:G88" si="126">W87</f>
        <v>шт.</v>
      </c>
      <c r="H87" s="52">
        <f t="shared" ref="H87:H88" si="127">X87</f>
        <v>5</v>
      </c>
      <c r="I87" s="28" t="s">
        <v>15</v>
      </c>
      <c r="J87" s="27" t="s">
        <v>15</v>
      </c>
      <c r="K87" s="27"/>
      <c r="L87" s="37">
        <f t="shared" ref="L87:L88" si="128">AA87</f>
        <v>51042.37</v>
      </c>
      <c r="M87" s="1">
        <v>0</v>
      </c>
      <c r="N87" s="64">
        <f t="shared" ref="N87:N88" si="129">H87*M87</f>
        <v>0</v>
      </c>
      <c r="O87" s="26"/>
      <c r="R87" s="74">
        <f>R85+1</f>
        <v>46</v>
      </c>
      <c r="S87" s="84" t="s">
        <v>87</v>
      </c>
      <c r="T87" s="84" t="s">
        <v>211</v>
      </c>
      <c r="U87" s="109" t="s">
        <v>27</v>
      </c>
      <c r="V87" s="105" t="s">
        <v>295</v>
      </c>
      <c r="W87" s="119" t="s">
        <v>12</v>
      </c>
      <c r="X87" s="120">
        <v>5</v>
      </c>
      <c r="Y87" s="59" t="s">
        <v>33</v>
      </c>
      <c r="Z87" s="39" t="s">
        <v>41</v>
      </c>
      <c r="AA87" s="135">
        <v>51042.37</v>
      </c>
      <c r="AB87" s="55">
        <f t="shared" ref="AB87:AB88" si="130">ROUND(X87*AA87,2)</f>
        <v>255211.85</v>
      </c>
    </row>
    <row r="88" spans="2:28" ht="51">
      <c r="B88" s="25"/>
      <c r="C88" s="132">
        <f t="shared" si="122"/>
        <v>47</v>
      </c>
      <c r="D88" s="128" t="str">
        <f t="shared" si="123"/>
        <v>VACRN2</v>
      </c>
      <c r="E88" s="46" t="str">
        <f t="shared" si="124"/>
        <v>Сертификат на сопровождение ПО Кибер Бэкап Расширенная редакция для платформы виртуализации – Продление на 2 года</v>
      </c>
      <c r="F88" s="51" t="str">
        <f t="shared" si="125"/>
        <v>Национальный режим предоставляется</v>
      </c>
      <c r="G88" s="45" t="str">
        <f t="shared" si="126"/>
        <v>шт.</v>
      </c>
      <c r="H88" s="52">
        <f t="shared" si="127"/>
        <v>12</v>
      </c>
      <c r="I88" s="28" t="s">
        <v>15</v>
      </c>
      <c r="J88" s="27" t="s">
        <v>15</v>
      </c>
      <c r="K88" s="27"/>
      <c r="L88" s="37">
        <f t="shared" si="128"/>
        <v>90827.28</v>
      </c>
      <c r="M88" s="1">
        <v>0</v>
      </c>
      <c r="N88" s="64">
        <f t="shared" si="129"/>
        <v>0</v>
      </c>
      <c r="O88" s="26"/>
      <c r="R88" s="74">
        <f>R87+1</f>
        <v>47</v>
      </c>
      <c r="S88" s="82" t="s">
        <v>85</v>
      </c>
      <c r="T88" s="84" t="s">
        <v>210</v>
      </c>
      <c r="U88" s="109" t="s">
        <v>27</v>
      </c>
      <c r="V88" s="105" t="s">
        <v>295</v>
      </c>
      <c r="W88" s="119" t="s">
        <v>12</v>
      </c>
      <c r="X88" s="120">
        <v>12</v>
      </c>
      <c r="Y88" s="59" t="s">
        <v>33</v>
      </c>
      <c r="Z88" s="39" t="s">
        <v>41</v>
      </c>
      <c r="AA88" s="135">
        <v>90827.28</v>
      </c>
      <c r="AB88" s="55">
        <f t="shared" si="130"/>
        <v>1089927.3600000001</v>
      </c>
    </row>
    <row r="89" spans="2:28">
      <c r="B89" s="25"/>
      <c r="C89" s="72"/>
      <c r="D89" s="44" t="str">
        <f>S89</f>
        <v>Карачаево-Черкесский филиал (Усть-Джегутинская МГЭС) (продление тех. поддержки на 2 года)</v>
      </c>
      <c r="E89" s="44"/>
      <c r="F89" s="44"/>
      <c r="G89" s="44"/>
      <c r="H89" s="44"/>
      <c r="I89" s="44"/>
      <c r="J89" s="44"/>
      <c r="K89" s="44"/>
      <c r="L89" s="44"/>
      <c r="M89" s="44"/>
      <c r="N89" s="56"/>
      <c r="O89" s="26"/>
      <c r="R89" s="72"/>
      <c r="S89" s="73" t="s">
        <v>92</v>
      </c>
      <c r="T89" s="44"/>
      <c r="U89" s="44"/>
      <c r="V89" s="138"/>
      <c r="W89" s="102"/>
      <c r="X89" s="102"/>
      <c r="Y89" s="44"/>
      <c r="Z89" s="44"/>
      <c r="AA89" s="44"/>
      <c r="AB89" s="44"/>
    </row>
    <row r="90" spans="2:28" ht="51">
      <c r="B90" s="25"/>
      <c r="C90" s="132">
        <f t="shared" ref="C90:C91" si="131">R90</f>
        <v>48</v>
      </c>
      <c r="D90" s="128" t="str">
        <f t="shared" ref="D90:D91" si="132">S90</f>
        <v>PACRN2</v>
      </c>
      <c r="E90" s="46" t="str">
        <f t="shared" ref="E90:E91" si="133">T90</f>
        <v>Сертификат на сопровождение ПО Кибер Бэкап Расширенная редакция для физического сервера – Продление на 2 года</v>
      </c>
      <c r="F90" s="51" t="str">
        <f t="shared" ref="F90:F91" si="134">U90</f>
        <v>Национальный режим предоставляется</v>
      </c>
      <c r="G90" s="45" t="str">
        <f t="shared" ref="G90:G91" si="135">W90</f>
        <v>шт.</v>
      </c>
      <c r="H90" s="52">
        <f t="shared" ref="H90:H91" si="136">X90</f>
        <v>5</v>
      </c>
      <c r="I90" s="28" t="s">
        <v>15</v>
      </c>
      <c r="J90" s="27" t="s">
        <v>15</v>
      </c>
      <c r="K90" s="27"/>
      <c r="L90" s="37">
        <f t="shared" ref="L90:L91" si="137">AA90</f>
        <v>51042.37</v>
      </c>
      <c r="M90" s="1">
        <v>0</v>
      </c>
      <c r="N90" s="64">
        <f t="shared" ref="N90:N91" si="138">H90*M90</f>
        <v>0</v>
      </c>
      <c r="O90" s="26"/>
      <c r="R90" s="74">
        <f>R88+1</f>
        <v>48</v>
      </c>
      <c r="S90" s="84" t="s">
        <v>87</v>
      </c>
      <c r="T90" s="84" t="s">
        <v>211</v>
      </c>
      <c r="U90" s="109" t="s">
        <v>27</v>
      </c>
      <c r="V90" s="105" t="s">
        <v>295</v>
      </c>
      <c r="W90" s="119" t="s">
        <v>12</v>
      </c>
      <c r="X90" s="120">
        <v>5</v>
      </c>
      <c r="Y90" s="59" t="s">
        <v>33</v>
      </c>
      <c r="Z90" s="39" t="s">
        <v>41</v>
      </c>
      <c r="AA90" s="135">
        <v>51042.37</v>
      </c>
      <c r="AB90" s="55">
        <f t="shared" ref="AB90:AB91" si="139">ROUND(X90*AA90,2)</f>
        <v>255211.85</v>
      </c>
    </row>
    <row r="91" spans="2:28" ht="51">
      <c r="B91" s="25"/>
      <c r="C91" s="132">
        <f t="shared" si="131"/>
        <v>49</v>
      </c>
      <c r="D91" s="128" t="str">
        <f t="shared" si="132"/>
        <v>VACRN2</v>
      </c>
      <c r="E91" s="46" t="str">
        <f t="shared" si="133"/>
        <v>Сертификат на сопровождение ПО Кибер Бэкап Расширенная редакция для платформы виртуализации – Продление на 2 года</v>
      </c>
      <c r="F91" s="51" t="str">
        <f t="shared" si="134"/>
        <v>Национальный режим предоставляется</v>
      </c>
      <c r="G91" s="45" t="str">
        <f t="shared" si="135"/>
        <v>шт.</v>
      </c>
      <c r="H91" s="52">
        <f t="shared" si="136"/>
        <v>8</v>
      </c>
      <c r="I91" s="28" t="s">
        <v>15</v>
      </c>
      <c r="J91" s="27" t="s">
        <v>15</v>
      </c>
      <c r="K91" s="27"/>
      <c r="L91" s="37">
        <f t="shared" si="137"/>
        <v>90827.28</v>
      </c>
      <c r="M91" s="1">
        <v>0</v>
      </c>
      <c r="N91" s="64">
        <f t="shared" si="138"/>
        <v>0</v>
      </c>
      <c r="O91" s="26"/>
      <c r="R91" s="74">
        <f>R90+1</f>
        <v>49</v>
      </c>
      <c r="S91" s="82" t="s">
        <v>85</v>
      </c>
      <c r="T91" s="84" t="s">
        <v>210</v>
      </c>
      <c r="U91" s="109" t="s">
        <v>27</v>
      </c>
      <c r="V91" s="105" t="s">
        <v>295</v>
      </c>
      <c r="W91" s="119" t="s">
        <v>12</v>
      </c>
      <c r="X91" s="120">
        <v>8</v>
      </c>
      <c r="Y91" s="59" t="s">
        <v>33</v>
      </c>
      <c r="Z91" s="39" t="s">
        <v>41</v>
      </c>
      <c r="AA91" s="135">
        <v>90827.28</v>
      </c>
      <c r="AB91" s="55">
        <f t="shared" si="139"/>
        <v>726618.24</v>
      </c>
    </row>
    <row r="92" spans="2:28">
      <c r="B92" s="25"/>
      <c r="C92" s="72"/>
      <c r="D92" s="44" t="str">
        <f>S92</f>
        <v>Северо-Осетинский филиал (Зарамагские ГЭС) (продление тех. поддержки на 2 года)</v>
      </c>
      <c r="E92" s="44"/>
      <c r="F92" s="44"/>
      <c r="G92" s="44"/>
      <c r="H92" s="44"/>
      <c r="I92" s="44"/>
      <c r="J92" s="44"/>
      <c r="K92" s="44"/>
      <c r="L92" s="44"/>
      <c r="M92" s="44"/>
      <c r="N92" s="56"/>
      <c r="O92" s="26"/>
      <c r="R92" s="72"/>
      <c r="S92" s="73" t="s">
        <v>93</v>
      </c>
      <c r="T92" s="44"/>
      <c r="U92" s="44"/>
      <c r="V92" s="138"/>
      <c r="W92" s="102"/>
      <c r="X92" s="102"/>
      <c r="Y92" s="44"/>
      <c r="Z92" s="44"/>
      <c r="AA92" s="44"/>
      <c r="AB92" s="44"/>
    </row>
    <row r="93" spans="2:28" ht="51">
      <c r="B93" s="25"/>
      <c r="C93" s="132">
        <f t="shared" ref="C93:C94" si="140">R93</f>
        <v>50</v>
      </c>
      <c r="D93" s="128" t="str">
        <f t="shared" ref="D93:D94" si="141">S93</f>
        <v>PACRN2</v>
      </c>
      <c r="E93" s="46" t="str">
        <f t="shared" ref="E93:E94" si="142">T93</f>
        <v>Сертификат на сопровождение ПО Кибер Бэкап Расширенная редакция для физического сервера – Продление на 2 года</v>
      </c>
      <c r="F93" s="51" t="str">
        <f t="shared" ref="F93:F94" si="143">U93</f>
        <v>Национальный режим предоставляется</v>
      </c>
      <c r="G93" s="45" t="str">
        <f t="shared" ref="G93:G94" si="144">W93</f>
        <v>шт.</v>
      </c>
      <c r="H93" s="52">
        <f t="shared" ref="H93:H94" si="145">X93</f>
        <v>6</v>
      </c>
      <c r="I93" s="28" t="s">
        <v>15</v>
      </c>
      <c r="J93" s="27" t="s">
        <v>15</v>
      </c>
      <c r="K93" s="27"/>
      <c r="L93" s="37">
        <f t="shared" ref="L93:L94" si="146">AA93</f>
        <v>51042.37</v>
      </c>
      <c r="M93" s="1">
        <v>0</v>
      </c>
      <c r="N93" s="64">
        <f t="shared" ref="N93:N94" si="147">H93*M93</f>
        <v>0</v>
      </c>
      <c r="O93" s="26"/>
      <c r="R93" s="74">
        <f>R91+1</f>
        <v>50</v>
      </c>
      <c r="S93" s="84" t="s">
        <v>87</v>
      </c>
      <c r="T93" s="84" t="s">
        <v>211</v>
      </c>
      <c r="U93" s="109" t="s">
        <v>27</v>
      </c>
      <c r="V93" s="105" t="s">
        <v>295</v>
      </c>
      <c r="W93" s="119" t="s">
        <v>12</v>
      </c>
      <c r="X93" s="120">
        <v>6</v>
      </c>
      <c r="Y93" s="59" t="s">
        <v>33</v>
      </c>
      <c r="Z93" s="39" t="s">
        <v>41</v>
      </c>
      <c r="AA93" s="135">
        <v>51042.37</v>
      </c>
      <c r="AB93" s="55">
        <f t="shared" ref="AB93:AB94" si="148">ROUND(X93*AA93,2)</f>
        <v>306254.21999999997</v>
      </c>
    </row>
    <row r="94" spans="2:28" ht="51">
      <c r="B94" s="25"/>
      <c r="C94" s="132">
        <f t="shared" si="140"/>
        <v>51</v>
      </c>
      <c r="D94" s="128" t="str">
        <f t="shared" si="141"/>
        <v>VACRN2</v>
      </c>
      <c r="E94" s="46" t="str">
        <f t="shared" si="142"/>
        <v>Сертификат на сопровождение ПО Кибер Бэкап Расширенная редакция для платформы виртуализации – Продление на 2 года</v>
      </c>
      <c r="F94" s="51" t="str">
        <f t="shared" si="143"/>
        <v>Национальный режим предоставляется</v>
      </c>
      <c r="G94" s="45" t="str">
        <f t="shared" si="144"/>
        <v>шт.</v>
      </c>
      <c r="H94" s="52">
        <f t="shared" si="145"/>
        <v>2</v>
      </c>
      <c r="I94" s="28" t="s">
        <v>15</v>
      </c>
      <c r="J94" s="27" t="s">
        <v>15</v>
      </c>
      <c r="K94" s="27"/>
      <c r="L94" s="37">
        <f t="shared" si="146"/>
        <v>90827.28</v>
      </c>
      <c r="M94" s="1">
        <v>0</v>
      </c>
      <c r="N94" s="64">
        <f t="shared" si="147"/>
        <v>0</v>
      </c>
      <c r="O94" s="26"/>
      <c r="R94" s="74">
        <f>R93+1</f>
        <v>51</v>
      </c>
      <c r="S94" s="82" t="s">
        <v>85</v>
      </c>
      <c r="T94" s="84" t="s">
        <v>210</v>
      </c>
      <c r="U94" s="109" t="s">
        <v>27</v>
      </c>
      <c r="V94" s="105" t="s">
        <v>295</v>
      </c>
      <c r="W94" s="119" t="s">
        <v>12</v>
      </c>
      <c r="X94" s="120">
        <v>2</v>
      </c>
      <c r="Y94" s="59" t="s">
        <v>33</v>
      </c>
      <c r="Z94" s="39" t="s">
        <v>41</v>
      </c>
      <c r="AA94" s="135">
        <v>90827.28</v>
      </c>
      <c r="AB94" s="55">
        <f t="shared" si="148"/>
        <v>181654.56</v>
      </c>
    </row>
    <row r="95" spans="2:28">
      <c r="B95" s="25"/>
      <c r="C95" s="72"/>
      <c r="D95" s="44" t="str">
        <f>S95</f>
        <v>Нижне-Бурейская ГЭС (продление тех. поддержки на 2 года)</v>
      </c>
      <c r="E95" s="44"/>
      <c r="F95" s="44"/>
      <c r="G95" s="44"/>
      <c r="H95" s="44"/>
      <c r="I95" s="44"/>
      <c r="J95" s="44"/>
      <c r="K95" s="44"/>
      <c r="L95" s="44"/>
      <c r="M95" s="44"/>
      <c r="N95" s="56"/>
      <c r="O95" s="26"/>
      <c r="R95" s="72"/>
      <c r="S95" s="73" t="s">
        <v>94</v>
      </c>
      <c r="T95" s="44"/>
      <c r="U95" s="44"/>
      <c r="V95" s="138"/>
      <c r="W95" s="102"/>
      <c r="X95" s="102"/>
      <c r="Y95" s="44"/>
      <c r="Z95" s="44"/>
      <c r="AA95" s="44"/>
      <c r="AB95" s="44"/>
    </row>
    <row r="96" spans="2:28" ht="51">
      <c r="B96" s="25"/>
      <c r="C96" s="132">
        <f t="shared" ref="C96" si="149">R96</f>
        <v>52</v>
      </c>
      <c r="D96" s="128" t="str">
        <f t="shared" ref="D96" si="150">S96</f>
        <v>VACRN2</v>
      </c>
      <c r="E96" s="46" t="str">
        <f t="shared" ref="E96" si="151">T96</f>
        <v>Сертификат на сопровождение ПО Кибер Бэкап Расширенная редакция для платформы виртуализации – Продление на 2 года</v>
      </c>
      <c r="F96" s="51" t="str">
        <f t="shared" ref="F96" si="152">U96</f>
        <v>Национальный режим предоставляется</v>
      </c>
      <c r="G96" s="45" t="str">
        <f>W96</f>
        <v>шт.</v>
      </c>
      <c r="H96" s="52">
        <f>X96</f>
        <v>3</v>
      </c>
      <c r="I96" s="28" t="s">
        <v>15</v>
      </c>
      <c r="J96" s="27" t="s">
        <v>15</v>
      </c>
      <c r="K96" s="27"/>
      <c r="L96" s="37">
        <f>AA96</f>
        <v>90827.28</v>
      </c>
      <c r="M96" s="1">
        <v>0</v>
      </c>
      <c r="N96" s="64">
        <f>H96*M96</f>
        <v>0</v>
      </c>
      <c r="O96" s="26"/>
      <c r="R96" s="74">
        <f>R94+1</f>
        <v>52</v>
      </c>
      <c r="S96" s="82" t="s">
        <v>85</v>
      </c>
      <c r="T96" s="84" t="s">
        <v>210</v>
      </c>
      <c r="U96" s="109" t="s">
        <v>27</v>
      </c>
      <c r="V96" s="105" t="s">
        <v>295</v>
      </c>
      <c r="W96" s="117" t="s">
        <v>12</v>
      </c>
      <c r="X96" s="118">
        <v>3</v>
      </c>
      <c r="Y96" s="59" t="s">
        <v>33</v>
      </c>
      <c r="Z96" s="39" t="s">
        <v>41</v>
      </c>
      <c r="AA96" s="135">
        <v>90827.28</v>
      </c>
      <c r="AB96" s="55">
        <f>ROUND(X96*AA96,2)</f>
        <v>272481.84000000003</v>
      </c>
    </row>
    <row r="97" spans="2:28">
      <c r="B97" s="25"/>
      <c r="C97" s="72"/>
      <c r="D97" s="44" t="str">
        <f>S97</f>
        <v>Новосибирская ГЭС (продление тех. поддержки на 2 года)</v>
      </c>
      <c r="E97" s="44"/>
      <c r="F97" s="44"/>
      <c r="G97" s="44"/>
      <c r="H97" s="44"/>
      <c r="I97" s="44"/>
      <c r="J97" s="44"/>
      <c r="K97" s="44"/>
      <c r="L97" s="44"/>
      <c r="M97" s="44"/>
      <c r="N97" s="56"/>
      <c r="O97" s="26"/>
      <c r="R97" s="72"/>
      <c r="S97" s="73" t="s">
        <v>95</v>
      </c>
      <c r="T97" s="44"/>
      <c r="U97" s="44"/>
      <c r="V97" s="138"/>
      <c r="W97" s="102"/>
      <c r="X97" s="102"/>
      <c r="Y97" s="44"/>
      <c r="Z97" s="44"/>
      <c r="AA97" s="44"/>
      <c r="AB97" s="44"/>
    </row>
    <row r="98" spans="2:28" ht="51">
      <c r="B98" s="25"/>
      <c r="C98" s="132">
        <f t="shared" ref="C98:C99" si="153">R98</f>
        <v>53</v>
      </c>
      <c r="D98" s="128" t="str">
        <f t="shared" ref="D98:D99" si="154">S98</f>
        <v>PACRN2</v>
      </c>
      <c r="E98" s="46" t="str">
        <f t="shared" ref="E98:E99" si="155">T98</f>
        <v>Сертификат на сопровождение ПО Кибер Бэкап Расширенная редакция для физического сервера – Продление на 2 года</v>
      </c>
      <c r="F98" s="51" t="str">
        <f t="shared" ref="F98:F99" si="156">U98</f>
        <v>Национальный режим предоставляется</v>
      </c>
      <c r="G98" s="45" t="str">
        <f t="shared" ref="G98:G99" si="157">W98</f>
        <v>шт.</v>
      </c>
      <c r="H98" s="52">
        <f t="shared" ref="H98:H99" si="158">X98</f>
        <v>4</v>
      </c>
      <c r="I98" s="28" t="s">
        <v>15</v>
      </c>
      <c r="J98" s="27" t="s">
        <v>15</v>
      </c>
      <c r="K98" s="27"/>
      <c r="L98" s="37">
        <f t="shared" ref="L98:L99" si="159">AA98</f>
        <v>51042.37</v>
      </c>
      <c r="M98" s="1">
        <v>0</v>
      </c>
      <c r="N98" s="64">
        <f t="shared" ref="N98:N99" si="160">H98*M98</f>
        <v>0</v>
      </c>
      <c r="O98" s="26"/>
      <c r="R98" s="74">
        <f>R96+1</f>
        <v>53</v>
      </c>
      <c r="S98" s="84" t="s">
        <v>87</v>
      </c>
      <c r="T98" s="84" t="s">
        <v>211</v>
      </c>
      <c r="U98" s="109" t="s">
        <v>27</v>
      </c>
      <c r="V98" s="105" t="s">
        <v>295</v>
      </c>
      <c r="W98" s="119" t="s">
        <v>12</v>
      </c>
      <c r="X98" s="120">
        <v>4</v>
      </c>
      <c r="Y98" s="59" t="s">
        <v>33</v>
      </c>
      <c r="Z98" s="39" t="s">
        <v>41</v>
      </c>
      <c r="AA98" s="135">
        <v>51042.37</v>
      </c>
      <c r="AB98" s="55">
        <f t="shared" ref="AB98:AB99" si="161">ROUND(X98*AA98,2)</f>
        <v>204169.48</v>
      </c>
    </row>
    <row r="99" spans="2:28" ht="51">
      <c r="B99" s="25"/>
      <c r="C99" s="132">
        <f t="shared" si="153"/>
        <v>54</v>
      </c>
      <c r="D99" s="128" t="str">
        <f t="shared" si="154"/>
        <v>VACRN2</v>
      </c>
      <c r="E99" s="46" t="str">
        <f t="shared" si="155"/>
        <v>Сертификат на сопровождение ПО Кибер Бэкап Расширенная редакция для платформы виртуализации – Продление на 2 года</v>
      </c>
      <c r="F99" s="51" t="str">
        <f t="shared" si="156"/>
        <v>Национальный режим предоставляется</v>
      </c>
      <c r="G99" s="45" t="str">
        <f t="shared" si="157"/>
        <v>шт.</v>
      </c>
      <c r="H99" s="52">
        <f t="shared" si="158"/>
        <v>2</v>
      </c>
      <c r="I99" s="28" t="s">
        <v>15</v>
      </c>
      <c r="J99" s="27" t="s">
        <v>15</v>
      </c>
      <c r="K99" s="27"/>
      <c r="L99" s="37">
        <f t="shared" si="159"/>
        <v>90827.28</v>
      </c>
      <c r="M99" s="1">
        <v>0</v>
      </c>
      <c r="N99" s="64">
        <f t="shared" si="160"/>
        <v>0</v>
      </c>
      <c r="O99" s="26"/>
      <c r="R99" s="80">
        <f>R98+1</f>
        <v>54</v>
      </c>
      <c r="S99" s="82" t="s">
        <v>85</v>
      </c>
      <c r="T99" s="96" t="s">
        <v>210</v>
      </c>
      <c r="U99" s="109" t="s">
        <v>27</v>
      </c>
      <c r="V99" s="105" t="s">
        <v>295</v>
      </c>
      <c r="W99" s="119" t="s">
        <v>12</v>
      </c>
      <c r="X99" s="120">
        <v>2</v>
      </c>
      <c r="Y99" s="59" t="s">
        <v>33</v>
      </c>
      <c r="Z99" s="39" t="s">
        <v>41</v>
      </c>
      <c r="AA99" s="135">
        <v>90827.28</v>
      </c>
      <c r="AB99" s="55">
        <f t="shared" si="161"/>
        <v>181654.56</v>
      </c>
    </row>
    <row r="100" spans="2:28">
      <c r="B100" s="25"/>
      <c r="C100" s="72"/>
      <c r="D100" s="44" t="str">
        <f>S100</f>
        <v>Каскад Кубанских ГЭС (продление тех. поддержки на 2 года)</v>
      </c>
      <c r="E100" s="44"/>
      <c r="F100" s="44"/>
      <c r="G100" s="44"/>
      <c r="H100" s="44"/>
      <c r="I100" s="44"/>
      <c r="J100" s="44"/>
      <c r="K100" s="44"/>
      <c r="L100" s="44"/>
      <c r="M100" s="44"/>
      <c r="N100" s="56"/>
      <c r="O100" s="26"/>
      <c r="R100" s="72"/>
      <c r="S100" s="73" t="s">
        <v>96</v>
      </c>
      <c r="T100" s="44"/>
      <c r="U100" s="44"/>
      <c r="V100" s="138"/>
      <c r="W100" s="102"/>
      <c r="X100" s="102"/>
      <c r="Y100" s="44"/>
      <c r="Z100" s="44"/>
      <c r="AA100" s="44"/>
      <c r="AB100" s="44"/>
    </row>
    <row r="101" spans="2:28" ht="51">
      <c r="B101" s="25"/>
      <c r="C101" s="132">
        <f t="shared" ref="C101" si="162">R101</f>
        <v>55</v>
      </c>
      <c r="D101" s="128" t="str">
        <f t="shared" ref="D101" si="163">S101</f>
        <v>VACRN2</v>
      </c>
      <c r="E101" s="46" t="str">
        <f t="shared" ref="E101" si="164">T101</f>
        <v>Сертификат на сопровождение ПО Кибер Бэкап Расширенная редакция для платформы виртуализации – Продление на 2 года</v>
      </c>
      <c r="F101" s="51" t="str">
        <f t="shared" ref="F101" si="165">U101</f>
        <v>Национальный режим предоставляется</v>
      </c>
      <c r="G101" s="45" t="str">
        <f>W101</f>
        <v>шт.</v>
      </c>
      <c r="H101" s="52">
        <f>X101</f>
        <v>6</v>
      </c>
      <c r="I101" s="28" t="s">
        <v>15</v>
      </c>
      <c r="J101" s="27" t="s">
        <v>15</v>
      </c>
      <c r="K101" s="27"/>
      <c r="L101" s="37">
        <f>AA101</f>
        <v>90827.28</v>
      </c>
      <c r="M101" s="1">
        <v>0</v>
      </c>
      <c r="N101" s="64">
        <f>H101*M101</f>
        <v>0</v>
      </c>
      <c r="O101" s="26"/>
      <c r="R101" s="74">
        <f>R99+1</f>
        <v>55</v>
      </c>
      <c r="S101" s="82" t="s">
        <v>85</v>
      </c>
      <c r="T101" s="84" t="s">
        <v>210</v>
      </c>
      <c r="U101" s="109" t="s">
        <v>27</v>
      </c>
      <c r="V101" s="105" t="s">
        <v>295</v>
      </c>
      <c r="W101" s="122" t="s">
        <v>12</v>
      </c>
      <c r="X101" s="123">
        <v>6</v>
      </c>
      <c r="Y101" s="59" t="s">
        <v>33</v>
      </c>
      <c r="Z101" s="39" t="s">
        <v>41</v>
      </c>
      <c r="AA101" s="135">
        <v>90827.28</v>
      </c>
      <c r="AB101" s="55">
        <f>ROUND(X101*AA101,2)</f>
        <v>544963.68000000005</v>
      </c>
    </row>
    <row r="102" spans="2:28">
      <c r="B102" s="25"/>
      <c r="C102" s="72"/>
      <c r="D102" s="44" t="str">
        <f>S102</f>
        <v>Саратовская ГЭС (продление тех. поддержки на 2 года)</v>
      </c>
      <c r="E102" s="44"/>
      <c r="F102" s="44"/>
      <c r="G102" s="44"/>
      <c r="H102" s="44"/>
      <c r="I102" s="44"/>
      <c r="J102" s="44"/>
      <c r="K102" s="44"/>
      <c r="L102" s="44"/>
      <c r="M102" s="44"/>
      <c r="N102" s="56"/>
      <c r="O102" s="26"/>
      <c r="R102" s="72"/>
      <c r="S102" s="73" t="s">
        <v>97</v>
      </c>
      <c r="T102" s="44"/>
      <c r="U102" s="44"/>
      <c r="V102" s="138"/>
      <c r="W102" s="102"/>
      <c r="X102" s="102"/>
      <c r="Y102" s="44"/>
      <c r="Z102" s="44"/>
      <c r="AA102" s="44"/>
      <c r="AB102" s="44"/>
    </row>
    <row r="103" spans="2:28" ht="51">
      <c r="B103" s="25"/>
      <c r="C103" s="132">
        <f t="shared" ref="C103:C104" si="166">R103</f>
        <v>56</v>
      </c>
      <c r="D103" s="128" t="str">
        <f t="shared" ref="D103:D104" si="167">S103</f>
        <v>VACRN2</v>
      </c>
      <c r="E103" s="46" t="str">
        <f t="shared" ref="E103:E104" si="168">T103</f>
        <v>Сертификат на сопровождение ПО Кибер Бэкап Расширенная редакция для платформы виртуализации – Продление на 2 года</v>
      </c>
      <c r="F103" s="51" t="str">
        <f t="shared" ref="F103:F104" si="169">U103</f>
        <v>Национальный режим предоставляется</v>
      </c>
      <c r="G103" s="45" t="str">
        <f t="shared" ref="G103:G104" si="170">W103</f>
        <v>шт.</v>
      </c>
      <c r="H103" s="52">
        <f t="shared" ref="H103:H104" si="171">X103</f>
        <v>8</v>
      </c>
      <c r="I103" s="28" t="s">
        <v>15</v>
      </c>
      <c r="J103" s="27" t="s">
        <v>15</v>
      </c>
      <c r="K103" s="27"/>
      <c r="L103" s="37">
        <f t="shared" ref="L103:L104" si="172">AA103</f>
        <v>90827.28</v>
      </c>
      <c r="M103" s="1">
        <v>0</v>
      </c>
      <c r="N103" s="64">
        <f t="shared" ref="N103:N104" si="173">H103*M103</f>
        <v>0</v>
      </c>
      <c r="O103" s="26"/>
      <c r="R103" s="74">
        <f>R101+1</f>
        <v>56</v>
      </c>
      <c r="S103" s="82" t="s">
        <v>85</v>
      </c>
      <c r="T103" s="84" t="s">
        <v>210</v>
      </c>
      <c r="U103" s="109" t="s">
        <v>27</v>
      </c>
      <c r="V103" s="105" t="s">
        <v>295</v>
      </c>
      <c r="W103" s="122" t="s">
        <v>12</v>
      </c>
      <c r="X103" s="124">
        <v>8</v>
      </c>
      <c r="Y103" s="59" t="s">
        <v>33</v>
      </c>
      <c r="Z103" s="39" t="s">
        <v>41</v>
      </c>
      <c r="AA103" s="135">
        <v>90827.28</v>
      </c>
      <c r="AB103" s="55">
        <f t="shared" ref="AB103:AB104" si="174">ROUND(X103*AA103,2)</f>
        <v>726618.24</v>
      </c>
    </row>
    <row r="104" spans="2:28" ht="51">
      <c r="B104" s="25"/>
      <c r="C104" s="132">
        <f t="shared" si="166"/>
        <v>57</v>
      </c>
      <c r="D104" s="128" t="str">
        <f t="shared" si="167"/>
        <v>PCLACRN2</v>
      </c>
      <c r="E104" s="46" t="str">
        <f t="shared" si="168"/>
        <v>Сертификат на сопровождение ПО Кибер Бэкап Расширенная редакция для рабочей станции Linux – Продление на 2 года</v>
      </c>
      <c r="F104" s="51" t="str">
        <f t="shared" si="169"/>
        <v>Национальный режим предоставляется</v>
      </c>
      <c r="G104" s="45" t="str">
        <f t="shared" si="170"/>
        <v>шт.</v>
      </c>
      <c r="H104" s="52">
        <f t="shared" si="171"/>
        <v>4</v>
      </c>
      <c r="I104" s="28" t="s">
        <v>15</v>
      </c>
      <c r="J104" s="27" t="s">
        <v>15</v>
      </c>
      <c r="K104" s="27"/>
      <c r="L104" s="37">
        <f t="shared" si="172"/>
        <v>5330.78</v>
      </c>
      <c r="M104" s="1">
        <v>0</v>
      </c>
      <c r="N104" s="64">
        <f t="shared" si="173"/>
        <v>0</v>
      </c>
      <c r="O104" s="26"/>
      <c r="R104" s="78">
        <f>R103+1</f>
        <v>57</v>
      </c>
      <c r="S104" s="82" t="s">
        <v>98</v>
      </c>
      <c r="T104" s="96" t="s">
        <v>214</v>
      </c>
      <c r="U104" s="109" t="s">
        <v>27</v>
      </c>
      <c r="V104" s="105" t="s">
        <v>295</v>
      </c>
      <c r="W104" s="122" t="s">
        <v>12</v>
      </c>
      <c r="X104" s="124">
        <v>4</v>
      </c>
      <c r="Y104" s="59" t="s">
        <v>33</v>
      </c>
      <c r="Z104" s="39" t="s">
        <v>41</v>
      </c>
      <c r="AA104" s="135">
        <v>5330.78</v>
      </c>
      <c r="AB104" s="55">
        <f t="shared" si="174"/>
        <v>21323.119999999999</v>
      </c>
    </row>
    <row r="105" spans="2:28">
      <c r="B105" s="25"/>
      <c r="C105" s="42" t="str">
        <f>R105</f>
        <v>SpaceVM. Система серверной виртуализации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54"/>
      <c r="O105" s="26"/>
      <c r="R105" s="70" t="s">
        <v>99</v>
      </c>
      <c r="S105" s="71"/>
      <c r="T105" s="71"/>
      <c r="U105" s="43"/>
      <c r="V105" s="101"/>
      <c r="W105" s="71"/>
      <c r="X105" s="71"/>
      <c r="Y105" s="43"/>
      <c r="Z105" s="43"/>
      <c r="AA105" s="133"/>
      <c r="AB105" s="133"/>
    </row>
    <row r="106" spans="2:28">
      <c r="B106" s="25"/>
      <c r="C106" s="72"/>
      <c r="D106" s="44" t="str">
        <f>S106</f>
        <v>Исполнительный аппарат, ЦОД IVA в ДМЗ (продление тех. поддержки на 1 год)</v>
      </c>
      <c r="E106" s="44"/>
      <c r="F106" s="44"/>
      <c r="G106" s="44"/>
      <c r="H106" s="44"/>
      <c r="I106" s="44"/>
      <c r="J106" s="44"/>
      <c r="K106" s="44"/>
      <c r="L106" s="44"/>
      <c r="M106" s="44"/>
      <c r="N106" s="56"/>
      <c r="O106" s="26"/>
      <c r="R106" s="72"/>
      <c r="S106" s="73" t="s">
        <v>100</v>
      </c>
      <c r="T106" s="73"/>
      <c r="U106" s="44"/>
      <c r="V106" s="102"/>
      <c r="W106" s="73"/>
      <c r="X106" s="73"/>
      <c r="Y106" s="44"/>
      <c r="Z106" s="44"/>
      <c r="AA106" s="134"/>
      <c r="AB106" s="134"/>
    </row>
    <row r="107" spans="2:28" ht="51">
      <c r="B107" s="25"/>
      <c r="C107" s="132">
        <f t="shared" ref="C107:C108" si="175">R107</f>
        <v>58</v>
      </c>
      <c r="D107" s="128" t="str">
        <f t="shared" ref="D107:D108" si="176">S107</f>
        <v>VE-SW001-RB-Y1-D</v>
      </c>
      <c r="E107" s="46" t="str">
        <f t="shared" ref="E107:E108" si="177">T107</f>
        <v>Сертификат на сервисное обслуживание Base (SpaceVM, 1 год)</v>
      </c>
      <c r="F107" s="51" t="str">
        <f t="shared" ref="F107:F108" si="178">U107</f>
        <v>Национальный режим предоставляется</v>
      </c>
      <c r="G107" s="45" t="str">
        <f t="shared" ref="G107:G108" si="179">W107</f>
        <v>шт.</v>
      </c>
      <c r="H107" s="52">
        <f t="shared" ref="H107:H108" si="180">X107</f>
        <v>1</v>
      </c>
      <c r="I107" s="28" t="s">
        <v>15</v>
      </c>
      <c r="J107" s="27" t="s">
        <v>15</v>
      </c>
      <c r="K107" s="27"/>
      <c r="L107" s="37">
        <f t="shared" ref="L107:L108" si="181">AA107</f>
        <v>430512.5</v>
      </c>
      <c r="M107" s="1">
        <v>0</v>
      </c>
      <c r="N107" s="64">
        <f t="shared" ref="N107:N108" si="182">H107*M107</f>
        <v>0</v>
      </c>
      <c r="O107" s="26"/>
      <c r="R107" s="48">
        <f>R104+1</f>
        <v>58</v>
      </c>
      <c r="S107" s="85" t="s">
        <v>101</v>
      </c>
      <c r="T107" s="93" t="s">
        <v>215</v>
      </c>
      <c r="U107" s="109" t="s">
        <v>27</v>
      </c>
      <c r="V107" s="79" t="s">
        <v>295</v>
      </c>
      <c r="W107" s="48" t="s">
        <v>12</v>
      </c>
      <c r="X107" s="53">
        <v>1</v>
      </c>
      <c r="Y107" s="59" t="s">
        <v>33</v>
      </c>
      <c r="Z107" s="39" t="s">
        <v>41</v>
      </c>
      <c r="AA107" s="55">
        <v>430512.5</v>
      </c>
      <c r="AB107" s="55">
        <f t="shared" ref="AB107:AB108" si="183">ROUND(X107*AA107,2)</f>
        <v>430512.5</v>
      </c>
    </row>
    <row r="108" spans="2:28" ht="51">
      <c r="B108" s="25"/>
      <c r="C108" s="132">
        <f t="shared" si="175"/>
        <v>59</v>
      </c>
      <c r="D108" s="128" t="str">
        <f t="shared" si="176"/>
        <v>VE-SWLIC-RB-Y1-D</v>
      </c>
      <c r="E108" s="46" t="str">
        <f t="shared" si="177"/>
        <v>Сертификат на сервисное обслуживание Base (1 сервер, 1 год)</v>
      </c>
      <c r="F108" s="51" t="str">
        <f t="shared" si="178"/>
        <v>Национальный режим предоставляется</v>
      </c>
      <c r="G108" s="45" t="str">
        <f t="shared" si="179"/>
        <v>шт.</v>
      </c>
      <c r="H108" s="52">
        <f t="shared" si="180"/>
        <v>2</v>
      </c>
      <c r="I108" s="28" t="s">
        <v>15</v>
      </c>
      <c r="J108" s="27" t="s">
        <v>15</v>
      </c>
      <c r="K108" s="27"/>
      <c r="L108" s="37">
        <f t="shared" si="181"/>
        <v>231542.5</v>
      </c>
      <c r="M108" s="1">
        <v>0</v>
      </c>
      <c r="N108" s="64">
        <f t="shared" si="182"/>
        <v>0</v>
      </c>
      <c r="O108" s="26"/>
      <c r="R108" s="48">
        <f>R107+1</f>
        <v>59</v>
      </c>
      <c r="S108" s="85" t="s">
        <v>102</v>
      </c>
      <c r="T108" s="93" t="s">
        <v>216</v>
      </c>
      <c r="U108" s="109" t="s">
        <v>27</v>
      </c>
      <c r="V108" s="79" t="s">
        <v>295</v>
      </c>
      <c r="W108" s="48" t="s">
        <v>12</v>
      </c>
      <c r="X108" s="53">
        <v>2</v>
      </c>
      <c r="Y108" s="59" t="s">
        <v>33</v>
      </c>
      <c r="Z108" s="39" t="s">
        <v>41</v>
      </c>
      <c r="AA108" s="55">
        <v>231542.5</v>
      </c>
      <c r="AB108" s="55">
        <f t="shared" si="183"/>
        <v>463085</v>
      </c>
    </row>
    <row r="109" spans="2:28">
      <c r="B109" s="25"/>
      <c r="C109" s="72"/>
      <c r="D109" s="44" t="str">
        <f>S109</f>
        <v>Исполнительный аппарат, ЦОД IVA в КСПД (продление тех. поддержки на 1 год)</v>
      </c>
      <c r="E109" s="44"/>
      <c r="F109" s="44"/>
      <c r="G109" s="44"/>
      <c r="H109" s="44"/>
      <c r="I109" s="44"/>
      <c r="J109" s="44"/>
      <c r="K109" s="44"/>
      <c r="L109" s="44"/>
      <c r="M109" s="44"/>
      <c r="N109" s="56"/>
      <c r="O109" s="26"/>
      <c r="R109" s="72"/>
      <c r="S109" s="81" t="s">
        <v>103</v>
      </c>
      <c r="T109" s="73"/>
      <c r="U109" s="44"/>
      <c r="V109" s="102"/>
      <c r="W109" s="73"/>
      <c r="X109" s="73"/>
      <c r="Y109" s="44"/>
      <c r="Z109" s="44"/>
      <c r="AA109" s="134"/>
      <c r="AB109" s="134"/>
    </row>
    <row r="110" spans="2:28" ht="51">
      <c r="B110" s="25"/>
      <c r="C110" s="132">
        <f t="shared" ref="C110" si="184">R110</f>
        <v>60</v>
      </c>
      <c r="D110" s="128" t="str">
        <f t="shared" ref="D110" si="185">S110</f>
        <v>VE-SWLIC-RB-Y1-D</v>
      </c>
      <c r="E110" s="46" t="str">
        <f t="shared" ref="E110" si="186">T110</f>
        <v>Сертификат на сервисное обслуживание Base (1 сервер, 1 год)</v>
      </c>
      <c r="F110" s="51" t="str">
        <f t="shared" ref="F110" si="187">U110</f>
        <v>Национальный режим предоставляется</v>
      </c>
      <c r="G110" s="45" t="str">
        <f>W110</f>
        <v>шт.</v>
      </c>
      <c r="H110" s="52">
        <f>X110</f>
        <v>2</v>
      </c>
      <c r="I110" s="28" t="s">
        <v>15</v>
      </c>
      <c r="J110" s="27" t="s">
        <v>15</v>
      </c>
      <c r="K110" s="27"/>
      <c r="L110" s="37">
        <f>AA110</f>
        <v>231542.5</v>
      </c>
      <c r="M110" s="1">
        <v>0</v>
      </c>
      <c r="N110" s="64">
        <f>H110*M110</f>
        <v>0</v>
      </c>
      <c r="O110" s="26"/>
      <c r="R110" s="48">
        <f>R108+1</f>
        <v>60</v>
      </c>
      <c r="S110" s="85" t="s">
        <v>102</v>
      </c>
      <c r="T110" s="93" t="s">
        <v>216</v>
      </c>
      <c r="U110" s="109" t="s">
        <v>27</v>
      </c>
      <c r="V110" s="79" t="s">
        <v>295</v>
      </c>
      <c r="W110" s="48" t="s">
        <v>12</v>
      </c>
      <c r="X110" s="53">
        <v>2</v>
      </c>
      <c r="Y110" s="59" t="s">
        <v>33</v>
      </c>
      <c r="Z110" s="39" t="s">
        <v>41</v>
      </c>
      <c r="AA110" s="55">
        <v>231542.5</v>
      </c>
      <c r="AB110" s="55">
        <f>ROUND(X110*AA110,2)</f>
        <v>463085</v>
      </c>
    </row>
    <row r="111" spans="2:28">
      <c r="B111" s="25"/>
      <c r="C111" s="72"/>
      <c r="D111" s="44" t="str">
        <f>S111</f>
        <v>Каскад Верхневолжских ГЭС (продление тех. поддержки на 1 год)</v>
      </c>
      <c r="E111" s="44"/>
      <c r="F111" s="44"/>
      <c r="G111" s="44"/>
      <c r="H111" s="44"/>
      <c r="I111" s="44"/>
      <c r="J111" s="44"/>
      <c r="K111" s="44"/>
      <c r="L111" s="44"/>
      <c r="M111" s="44"/>
      <c r="N111" s="56"/>
      <c r="O111" s="26"/>
      <c r="R111" s="72"/>
      <c r="S111" s="81" t="s">
        <v>68</v>
      </c>
      <c r="T111" s="73"/>
      <c r="U111" s="44"/>
      <c r="V111" s="102"/>
      <c r="W111" s="73"/>
      <c r="X111" s="73"/>
      <c r="Y111" s="44"/>
      <c r="Z111" s="44"/>
      <c r="AA111" s="134"/>
      <c r="AB111" s="134"/>
    </row>
    <row r="112" spans="2:28" ht="51">
      <c r="B112" s="25"/>
      <c r="C112" s="132">
        <f t="shared" ref="C112:C113" si="188">R112</f>
        <v>61</v>
      </c>
      <c r="D112" s="128" t="str">
        <f t="shared" ref="D112:D113" si="189">S112</f>
        <v>VE-SW001-RB-Y1-D</v>
      </c>
      <c r="E112" s="46" t="str">
        <f t="shared" ref="E112:E113" si="190">T112</f>
        <v>Сертификат на сервисное обслуживание Base (SpaceVM, 1 год)</v>
      </c>
      <c r="F112" s="51" t="str">
        <f t="shared" ref="F112:F113" si="191">U112</f>
        <v>Национальный режим предоставляется</v>
      </c>
      <c r="G112" s="45" t="str">
        <f t="shared" ref="G112:G113" si="192">W112</f>
        <v>шт.</v>
      </c>
      <c r="H112" s="52">
        <f t="shared" ref="H112:H113" si="193">X112</f>
        <v>2</v>
      </c>
      <c r="I112" s="28" t="s">
        <v>15</v>
      </c>
      <c r="J112" s="27" t="s">
        <v>15</v>
      </c>
      <c r="K112" s="27"/>
      <c r="L112" s="37">
        <f t="shared" ref="L112:L113" si="194">AA112</f>
        <v>430512.5</v>
      </c>
      <c r="M112" s="1">
        <v>0</v>
      </c>
      <c r="N112" s="64">
        <f t="shared" ref="N112:N113" si="195">H112*M112</f>
        <v>0</v>
      </c>
      <c r="O112" s="26"/>
      <c r="R112" s="48">
        <f>R110+1</f>
        <v>61</v>
      </c>
      <c r="S112" s="85" t="s">
        <v>101</v>
      </c>
      <c r="T112" s="93" t="s">
        <v>215</v>
      </c>
      <c r="U112" s="109" t="s">
        <v>27</v>
      </c>
      <c r="V112" s="79" t="s">
        <v>295</v>
      </c>
      <c r="W112" s="48" t="s">
        <v>12</v>
      </c>
      <c r="X112" s="53">
        <v>2</v>
      </c>
      <c r="Y112" s="59" t="s">
        <v>33</v>
      </c>
      <c r="Z112" s="39" t="s">
        <v>41</v>
      </c>
      <c r="AA112" s="55">
        <v>430512.5</v>
      </c>
      <c r="AB112" s="55">
        <f t="shared" ref="AB112:AB113" si="196">ROUND(X112*AA112,2)</f>
        <v>861025</v>
      </c>
    </row>
    <row r="113" spans="2:28" ht="51">
      <c r="B113" s="25"/>
      <c r="C113" s="132">
        <f t="shared" si="188"/>
        <v>62</v>
      </c>
      <c r="D113" s="128" t="str">
        <f t="shared" si="189"/>
        <v>VE-SWLIC-RB-Y1-D</v>
      </c>
      <c r="E113" s="46" t="str">
        <f t="shared" si="190"/>
        <v>Сертификат на сервисное обслуживание Base (1 сервер, 1 год)</v>
      </c>
      <c r="F113" s="51" t="str">
        <f t="shared" si="191"/>
        <v>Национальный режим предоставляется</v>
      </c>
      <c r="G113" s="45" t="str">
        <f t="shared" si="192"/>
        <v>шт.</v>
      </c>
      <c r="H113" s="52">
        <f t="shared" si="193"/>
        <v>2</v>
      </c>
      <c r="I113" s="28" t="s">
        <v>15</v>
      </c>
      <c r="J113" s="27" t="s">
        <v>15</v>
      </c>
      <c r="K113" s="27"/>
      <c r="L113" s="37">
        <f t="shared" si="194"/>
        <v>231542.5</v>
      </c>
      <c r="M113" s="1">
        <v>0</v>
      </c>
      <c r="N113" s="64">
        <f t="shared" si="195"/>
        <v>0</v>
      </c>
      <c r="O113" s="26"/>
      <c r="R113" s="48">
        <f>R112+1</f>
        <v>62</v>
      </c>
      <c r="S113" s="85" t="s">
        <v>102</v>
      </c>
      <c r="T113" s="93" t="s">
        <v>216</v>
      </c>
      <c r="U113" s="109" t="s">
        <v>27</v>
      </c>
      <c r="V113" s="79" t="s">
        <v>295</v>
      </c>
      <c r="W113" s="48" t="s">
        <v>12</v>
      </c>
      <c r="X113" s="53">
        <v>2</v>
      </c>
      <c r="Y113" s="59" t="s">
        <v>33</v>
      </c>
      <c r="Z113" s="39" t="s">
        <v>41</v>
      </c>
      <c r="AA113" s="55">
        <v>231542.5</v>
      </c>
      <c r="AB113" s="55">
        <f t="shared" si="196"/>
        <v>463085</v>
      </c>
    </row>
    <row r="114" spans="2:28">
      <c r="B114" s="25"/>
      <c r="C114" s="42" t="str">
        <f>R114</f>
        <v>Платформа nanoCAD. Средства автоматизированного проектирования (CAD)</v>
      </c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54"/>
      <c r="O114" s="26"/>
      <c r="R114" s="70" t="s">
        <v>104</v>
      </c>
      <c r="S114" s="71"/>
      <c r="T114" s="71"/>
      <c r="U114" s="43"/>
      <c r="V114" s="101"/>
      <c r="W114" s="71"/>
      <c r="X114" s="71"/>
      <c r="Y114" s="43"/>
      <c r="Z114" s="43"/>
      <c r="AA114" s="133"/>
      <c r="AB114" s="133"/>
    </row>
    <row r="115" spans="2:28">
      <c r="B115" s="25"/>
      <c r="C115" s="72"/>
      <c r="D115" s="44" t="str">
        <f>S115</f>
        <v>Исполнительный аппарат и филиалы (продление на 1 год)</v>
      </c>
      <c r="E115" s="44"/>
      <c r="F115" s="44"/>
      <c r="G115" s="44"/>
      <c r="H115" s="44"/>
      <c r="I115" s="44"/>
      <c r="J115" s="44"/>
      <c r="K115" s="44"/>
      <c r="L115" s="44"/>
      <c r="M115" s="44"/>
      <c r="N115" s="56"/>
      <c r="O115" s="26"/>
      <c r="R115" s="72"/>
      <c r="S115" s="73" t="s">
        <v>47</v>
      </c>
      <c r="T115" s="73"/>
      <c r="U115" s="44"/>
      <c r="V115" s="102"/>
      <c r="W115" s="73"/>
      <c r="X115" s="73"/>
      <c r="Y115" s="44"/>
      <c r="Z115" s="44"/>
      <c r="AA115" s="134"/>
      <c r="AB115" s="134"/>
    </row>
    <row r="116" spans="2:28" ht="76.5">
      <c r="B116" s="25"/>
      <c r="C116" s="132">
        <f t="shared" ref="C116" si="197">R116</f>
        <v>63</v>
      </c>
      <c r="D116" s="128" t="str">
        <f t="shared" ref="D116" si="198">S116</f>
        <v>NC260P_12M_NNS_LINUX</v>
      </c>
      <c r="E116" s="46" t="str">
        <f t="shared" ref="E116" si="199">T116</f>
        <v>Право на использование программы для ЭВМ "Платформа nanoCAD 26" (основной модуль) под Linux, update subscription на 1 год</v>
      </c>
      <c r="F116" s="51" t="str">
        <f t="shared" ref="F116" si="200">U116</f>
        <v>Национальный режим не предоставляется – запрет</v>
      </c>
      <c r="G116" s="45" t="str">
        <f>W116</f>
        <v>шт.</v>
      </c>
      <c r="H116" s="52">
        <f>X116</f>
        <v>92</v>
      </c>
      <c r="I116" s="28" t="s">
        <v>15</v>
      </c>
      <c r="J116" s="27" t="s">
        <v>15</v>
      </c>
      <c r="K116" s="27"/>
      <c r="L116" s="37">
        <f>AA116</f>
        <v>31007</v>
      </c>
      <c r="M116" s="1">
        <v>0</v>
      </c>
      <c r="N116" s="64">
        <f>H116*M116</f>
        <v>0</v>
      </c>
      <c r="O116" s="26"/>
      <c r="R116" s="48">
        <f>R113+1</f>
        <v>63</v>
      </c>
      <c r="S116" s="77" t="s">
        <v>105</v>
      </c>
      <c r="T116" s="92" t="s">
        <v>217</v>
      </c>
      <c r="U116" s="51" t="s">
        <v>28</v>
      </c>
      <c r="V116" s="103" t="s">
        <v>294</v>
      </c>
      <c r="W116" s="76" t="s">
        <v>12</v>
      </c>
      <c r="X116" s="88">
        <v>92</v>
      </c>
      <c r="Y116" s="59" t="s">
        <v>37</v>
      </c>
      <c r="Z116" s="59" t="s">
        <v>39</v>
      </c>
      <c r="AA116" s="55">
        <v>31007</v>
      </c>
      <c r="AB116" s="55">
        <f>ROUND(X116*AA116,2)</f>
        <v>2852644</v>
      </c>
    </row>
    <row r="117" spans="2:28">
      <c r="B117" s="25"/>
      <c r="C117" s="42" t="str">
        <f>R117</f>
        <v>Master Pdf Editor. Средство просмотра</v>
      </c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54"/>
      <c r="O117" s="26"/>
      <c r="R117" s="70" t="s">
        <v>106</v>
      </c>
      <c r="S117" s="71"/>
      <c r="T117" s="71"/>
      <c r="U117" s="43"/>
      <c r="V117" s="101"/>
      <c r="W117" s="71"/>
      <c r="X117" s="71"/>
      <c r="Y117" s="43"/>
      <c r="Z117" s="43"/>
      <c r="AA117" s="133"/>
      <c r="AB117" s="133"/>
    </row>
    <row r="118" spans="2:28">
      <c r="B118" s="25"/>
      <c r="C118" s="72"/>
      <c r="D118" s="44" t="str">
        <f>S118</f>
        <v>Исполнительный аппарат (продление на 1 год)</v>
      </c>
      <c r="E118" s="44"/>
      <c r="F118" s="44"/>
      <c r="G118" s="44"/>
      <c r="H118" s="44"/>
      <c r="I118" s="44"/>
      <c r="J118" s="44"/>
      <c r="K118" s="44"/>
      <c r="L118" s="44"/>
      <c r="M118" s="44"/>
      <c r="N118" s="56"/>
      <c r="O118" s="26"/>
      <c r="R118" s="72"/>
      <c r="S118" s="73" t="s">
        <v>44</v>
      </c>
      <c r="T118" s="73"/>
      <c r="U118" s="44"/>
      <c r="V118" s="102"/>
      <c r="W118" s="73"/>
      <c r="X118" s="73"/>
      <c r="Y118" s="44"/>
      <c r="Z118" s="44"/>
      <c r="AA118" s="134"/>
      <c r="AB118" s="134"/>
    </row>
    <row r="119" spans="2:28" ht="76.5">
      <c r="B119" s="25"/>
      <c r="C119" s="132">
        <f t="shared" ref="C119" si="201">R119</f>
        <v>64</v>
      </c>
      <c r="D119" s="128" t="str">
        <f t="shared" ref="D119" si="202">S119</f>
        <v>-</v>
      </c>
      <c r="E119" s="46" t="str">
        <f t="shared" ref="E119" si="203">T119</f>
        <v>Master Pdf Editor 36-99 (конкурентная лицензия на 1 год)</v>
      </c>
      <c r="F119" s="51" t="str">
        <f t="shared" ref="F119" si="204">U119</f>
        <v>Национальный режим не предоставляется – запрет</v>
      </c>
      <c r="G119" s="45" t="str">
        <f>W119</f>
        <v>шт.</v>
      </c>
      <c r="H119" s="52">
        <f>X119</f>
        <v>36</v>
      </c>
      <c r="I119" s="28" t="s">
        <v>15</v>
      </c>
      <c r="J119" s="27" t="s">
        <v>15</v>
      </c>
      <c r="K119" s="27"/>
      <c r="L119" s="37">
        <f>AA119</f>
        <v>22018</v>
      </c>
      <c r="M119" s="1">
        <v>0</v>
      </c>
      <c r="N119" s="64">
        <f>H119*M119</f>
        <v>0</v>
      </c>
      <c r="O119" s="26"/>
      <c r="R119" s="48">
        <f>R116+1</f>
        <v>64</v>
      </c>
      <c r="S119" s="77" t="s">
        <v>45</v>
      </c>
      <c r="T119" s="93" t="s">
        <v>218</v>
      </c>
      <c r="U119" s="51" t="s">
        <v>28</v>
      </c>
      <c r="V119" s="104" t="s">
        <v>296</v>
      </c>
      <c r="W119" s="76" t="s">
        <v>12</v>
      </c>
      <c r="X119" s="107">
        <v>36</v>
      </c>
      <c r="Y119" s="59" t="s">
        <v>37</v>
      </c>
      <c r="Z119" s="59" t="s">
        <v>39</v>
      </c>
      <c r="AA119" s="55">
        <v>22018</v>
      </c>
      <c r="AB119" s="55">
        <f>ROUND(X119*AA119,2)</f>
        <v>792648</v>
      </c>
    </row>
    <row r="120" spans="2:28">
      <c r="B120" s="25"/>
      <c r="C120" s="42" t="str">
        <f>R120</f>
        <v>АСМОграф. Графический редактор</v>
      </c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54"/>
      <c r="O120" s="26"/>
      <c r="R120" s="70" t="s">
        <v>107</v>
      </c>
      <c r="S120" s="71"/>
      <c r="T120" s="71"/>
      <c r="U120" s="43"/>
      <c r="V120" s="101"/>
      <c r="W120" s="71"/>
      <c r="X120" s="71"/>
      <c r="Y120" s="43"/>
      <c r="Z120" s="43"/>
      <c r="AA120" s="133"/>
      <c r="AB120" s="133"/>
    </row>
    <row r="121" spans="2:28">
      <c r="B121" s="25"/>
      <c r="C121" s="72"/>
      <c r="D121" s="44" t="str">
        <f>S121</f>
        <v>Исполнительный аппарат и филиалы (обновления на 1 год)</v>
      </c>
      <c r="E121" s="44"/>
      <c r="F121" s="44"/>
      <c r="G121" s="44"/>
      <c r="H121" s="44"/>
      <c r="I121" s="44"/>
      <c r="J121" s="44"/>
      <c r="K121" s="44"/>
      <c r="L121" s="44"/>
      <c r="M121" s="44"/>
      <c r="N121" s="56"/>
      <c r="O121" s="26"/>
      <c r="R121" s="72"/>
      <c r="S121" s="73" t="s">
        <v>108</v>
      </c>
      <c r="T121" s="73"/>
      <c r="U121" s="44"/>
      <c r="V121" s="102"/>
      <c r="W121" s="73"/>
      <c r="X121" s="73"/>
      <c r="Y121" s="44"/>
      <c r="Z121" s="44"/>
      <c r="AA121" s="134"/>
      <c r="AB121" s="134"/>
    </row>
    <row r="122" spans="2:28" ht="102">
      <c r="B122" s="25"/>
      <c r="C122" s="132">
        <f t="shared" ref="C122" si="205">R122</f>
        <v>65</v>
      </c>
      <c r="D122" s="128" t="str">
        <f t="shared" ref="D122" si="206">S122</f>
        <v>-</v>
      </c>
      <c r="E122" s="46" t="str">
        <f t="shared" ref="E122" si="207">T122</f>
        <v>Неисключительная лицензия на право использования программного обеспечения Инструментальное средство разработки графических схем Асмо-графический редактор (вид лицензии - профессиональная, обновление версий программы, срок - 12 месяцев) 1-100 рабочих мест, за 1 лицензию</v>
      </c>
      <c r="F122" s="51" t="str">
        <f t="shared" ref="F122" si="208">U122</f>
        <v>Национальный режим не предоставляется – запрет</v>
      </c>
      <c r="G122" s="45" t="str">
        <f>W122</f>
        <v>шт.</v>
      </c>
      <c r="H122" s="52">
        <f>X122</f>
        <v>100</v>
      </c>
      <c r="I122" s="28" t="s">
        <v>15</v>
      </c>
      <c r="J122" s="27" t="s">
        <v>15</v>
      </c>
      <c r="K122" s="27"/>
      <c r="L122" s="37">
        <f>AA122</f>
        <v>10100</v>
      </c>
      <c r="M122" s="1">
        <v>0</v>
      </c>
      <c r="N122" s="64">
        <f>H122*M122</f>
        <v>0</v>
      </c>
      <c r="O122" s="26"/>
      <c r="R122" s="48">
        <f>R119+1</f>
        <v>65</v>
      </c>
      <c r="S122" s="77" t="s">
        <v>45</v>
      </c>
      <c r="T122" s="93" t="s">
        <v>219</v>
      </c>
      <c r="U122" s="51" t="s">
        <v>28</v>
      </c>
      <c r="V122" s="103" t="s">
        <v>294</v>
      </c>
      <c r="W122" s="76" t="s">
        <v>12</v>
      </c>
      <c r="X122" s="107">
        <v>100</v>
      </c>
      <c r="Y122" s="59" t="s">
        <v>37</v>
      </c>
      <c r="Z122" s="59" t="s">
        <v>39</v>
      </c>
      <c r="AA122" s="55">
        <v>10100</v>
      </c>
      <c r="AB122" s="55">
        <f>ROUND(X122*AA122,2)</f>
        <v>1010000</v>
      </c>
    </row>
    <row r="123" spans="2:28">
      <c r="B123" s="25"/>
      <c r="C123" s="42" t="str">
        <f>R123</f>
        <v>ContentReader PDF. Сканирование документов и распознавание текста</v>
      </c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54"/>
      <c r="O123" s="26"/>
      <c r="R123" s="70" t="s">
        <v>109</v>
      </c>
      <c r="S123" s="71"/>
      <c r="T123" s="71"/>
      <c r="U123" s="43"/>
      <c r="V123" s="101"/>
      <c r="W123" s="71"/>
      <c r="X123" s="71"/>
      <c r="Y123" s="43"/>
      <c r="Z123" s="43"/>
      <c r="AA123" s="133"/>
      <c r="AB123" s="133"/>
    </row>
    <row r="124" spans="2:28">
      <c r="B124" s="25"/>
      <c r="C124" s="72"/>
      <c r="D124" s="44" t="str">
        <f>S124</f>
        <v>Исполнительный аппарат (продление на 1 год)</v>
      </c>
      <c r="E124" s="44"/>
      <c r="F124" s="44"/>
      <c r="G124" s="44"/>
      <c r="H124" s="44"/>
      <c r="I124" s="44"/>
      <c r="J124" s="44"/>
      <c r="K124" s="44"/>
      <c r="L124" s="44"/>
      <c r="M124" s="44"/>
      <c r="N124" s="56"/>
      <c r="O124" s="26"/>
      <c r="R124" s="72"/>
      <c r="S124" s="73" t="s">
        <v>44</v>
      </c>
      <c r="T124" s="73"/>
      <c r="U124" s="44"/>
      <c r="V124" s="102"/>
      <c r="W124" s="73"/>
      <c r="X124" s="73"/>
      <c r="Y124" s="44"/>
      <c r="Z124" s="44"/>
      <c r="AA124" s="134"/>
      <c r="AB124" s="134"/>
    </row>
    <row r="125" spans="2:28" ht="76.5">
      <c r="B125" s="25"/>
      <c r="C125" s="132">
        <f t="shared" ref="C125" si="209">R125</f>
        <v>66</v>
      </c>
      <c r="D125" s="128" t="str">
        <f t="shared" ref="D125" si="210">S125</f>
        <v>CR16-BCS1-V26</v>
      </c>
      <c r="E125" s="46" t="str">
        <f t="shared" ref="E125" si="211">T125</f>
        <v>ContentReader PDF 16 Business Concurrent (1 years) (от 26)</v>
      </c>
      <c r="F125" s="51" t="str">
        <f t="shared" ref="F125" si="212">U125</f>
        <v>Национальный режим не предоставляется – запрет</v>
      </c>
      <c r="G125" s="45" t="str">
        <f>W125</f>
        <v>шт.</v>
      </c>
      <c r="H125" s="52">
        <f>X125</f>
        <v>202</v>
      </c>
      <c r="I125" s="28" t="s">
        <v>15</v>
      </c>
      <c r="J125" s="27" t="s">
        <v>15</v>
      </c>
      <c r="K125" s="27"/>
      <c r="L125" s="37">
        <f>AA125</f>
        <v>20633.29</v>
      </c>
      <c r="M125" s="1">
        <v>0</v>
      </c>
      <c r="N125" s="64">
        <f>H125*M125</f>
        <v>0</v>
      </c>
      <c r="O125" s="26"/>
      <c r="R125" s="48">
        <f>R122+1</f>
        <v>66</v>
      </c>
      <c r="S125" s="79" t="s">
        <v>110</v>
      </c>
      <c r="T125" s="79" t="s">
        <v>220</v>
      </c>
      <c r="U125" s="51" t="s">
        <v>28</v>
      </c>
      <c r="V125" s="103" t="s">
        <v>294</v>
      </c>
      <c r="W125" s="112" t="s">
        <v>12</v>
      </c>
      <c r="X125" s="107">
        <v>202</v>
      </c>
      <c r="Y125" s="59" t="s">
        <v>37</v>
      </c>
      <c r="Z125" s="59" t="s">
        <v>39</v>
      </c>
      <c r="AA125" s="55">
        <v>20633.29</v>
      </c>
      <c r="AB125" s="55">
        <f>ROUND(X125*AA125,2)</f>
        <v>4167924.58</v>
      </c>
    </row>
    <row r="126" spans="2:28">
      <c r="B126" s="25"/>
      <c r="C126" s="42" t="str">
        <f>R126</f>
        <v>VK Mail. Система электронной почты</v>
      </c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54"/>
      <c r="O126" s="26"/>
      <c r="R126" s="70" t="s">
        <v>111</v>
      </c>
      <c r="S126" s="71"/>
      <c r="T126" s="71"/>
      <c r="U126" s="43"/>
      <c r="V126" s="101"/>
      <c r="W126" s="71"/>
      <c r="X126" s="71"/>
      <c r="Y126" s="43"/>
      <c r="Z126" s="43"/>
      <c r="AA126" s="133"/>
      <c r="AB126" s="133"/>
    </row>
    <row r="127" spans="2:28">
      <c r="B127" s="25"/>
      <c r="C127" s="72"/>
      <c r="D127" s="44" t="str">
        <f>S127</f>
        <v>Исполнительный аппарат (продление на 1 год)</v>
      </c>
      <c r="E127" s="44"/>
      <c r="F127" s="44"/>
      <c r="G127" s="44"/>
      <c r="H127" s="44"/>
      <c r="I127" s="44"/>
      <c r="J127" s="44"/>
      <c r="K127" s="44"/>
      <c r="L127" s="44"/>
      <c r="M127" s="44"/>
      <c r="N127" s="56"/>
      <c r="O127" s="26"/>
      <c r="R127" s="72"/>
      <c r="S127" s="73" t="s">
        <v>44</v>
      </c>
      <c r="T127" s="73"/>
      <c r="U127" s="44"/>
      <c r="V127" s="102"/>
      <c r="W127" s="73"/>
      <c r="X127" s="73"/>
      <c r="Y127" s="44"/>
      <c r="Z127" s="44"/>
      <c r="AA127" s="134"/>
      <c r="AB127" s="134"/>
    </row>
    <row r="128" spans="2:28" ht="76.5">
      <c r="B128" s="25"/>
      <c r="C128" s="132">
        <f t="shared" ref="C128" si="213">R128</f>
        <v>67</v>
      </c>
      <c r="D128" s="128" t="str">
        <f t="shared" ref="D128" si="214">S128</f>
        <v>RG-WMTDS</v>
      </c>
      <c r="E128" s="46" t="str">
        <f t="shared" ref="E128" si="215">T128</f>
        <v>Пакет пользовательских лицензий SAAS в составе: VK Workmail, VK Teams, VK Workdisk *1 год</v>
      </c>
      <c r="F128" s="51" t="str">
        <f t="shared" ref="F128" si="216">U128</f>
        <v>Национальный режим не предоставляется – запрет</v>
      </c>
      <c r="G128" s="45" t="str">
        <f>W128</f>
        <v>шт.</v>
      </c>
      <c r="H128" s="52">
        <f>X128</f>
        <v>6500</v>
      </c>
      <c r="I128" s="28" t="s">
        <v>15</v>
      </c>
      <c r="J128" s="27" t="s">
        <v>15</v>
      </c>
      <c r="K128" s="27"/>
      <c r="L128" s="37">
        <f>AA128</f>
        <v>3434</v>
      </c>
      <c r="M128" s="1">
        <v>0</v>
      </c>
      <c r="N128" s="64">
        <f>H128*M128</f>
        <v>0</v>
      </c>
      <c r="O128" s="26"/>
      <c r="R128" s="48">
        <f>R125+1</f>
        <v>67</v>
      </c>
      <c r="S128" s="77" t="s">
        <v>112</v>
      </c>
      <c r="T128" s="93" t="s">
        <v>221</v>
      </c>
      <c r="U128" s="51" t="s">
        <v>28</v>
      </c>
      <c r="V128" s="104" t="s">
        <v>294</v>
      </c>
      <c r="W128" s="76" t="s">
        <v>12</v>
      </c>
      <c r="X128" s="107">
        <v>6500</v>
      </c>
      <c r="Y128" s="59" t="s">
        <v>37</v>
      </c>
      <c r="Z128" s="59" t="s">
        <v>39</v>
      </c>
      <c r="AA128" s="55">
        <v>3434</v>
      </c>
      <c r="AB128" s="55">
        <f>ROUND(X128*AA128,2)</f>
        <v>22321000</v>
      </c>
    </row>
    <row r="129" spans="2:28">
      <c r="B129" s="25"/>
      <c r="C129" s="42" t="str">
        <f>R129</f>
        <v>Proceset. Система мониторинга</v>
      </c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54"/>
      <c r="O129" s="26"/>
      <c r="R129" s="70" t="s">
        <v>113</v>
      </c>
      <c r="S129" s="71"/>
      <c r="T129" s="71"/>
      <c r="U129" s="43"/>
      <c r="V129" s="101"/>
      <c r="W129" s="71"/>
      <c r="X129" s="71"/>
      <c r="Y129" s="43"/>
      <c r="Z129" s="43"/>
      <c r="AA129" s="133"/>
      <c r="AB129" s="133"/>
    </row>
    <row r="130" spans="2:28">
      <c r="B130" s="25"/>
      <c r="C130" s="72"/>
      <c r="D130" s="44" t="str">
        <f>S130</f>
        <v>Исполнительный аппарат (продление тех. поддержки на 1 год)</v>
      </c>
      <c r="E130" s="44"/>
      <c r="F130" s="44"/>
      <c r="G130" s="44"/>
      <c r="H130" s="44"/>
      <c r="I130" s="44"/>
      <c r="J130" s="44"/>
      <c r="K130" s="44"/>
      <c r="L130" s="44"/>
      <c r="M130" s="44"/>
      <c r="N130" s="56"/>
      <c r="O130" s="26"/>
      <c r="R130" s="72"/>
      <c r="S130" s="81" t="s">
        <v>48</v>
      </c>
      <c r="T130" s="81"/>
      <c r="U130" s="44"/>
      <c r="V130" s="140"/>
      <c r="W130" s="81"/>
      <c r="X130" s="81"/>
      <c r="Y130" s="44"/>
      <c r="Z130" s="44"/>
      <c r="AA130" s="136"/>
      <c r="AB130" s="136"/>
    </row>
    <row r="131" spans="2:28" ht="63.75">
      <c r="B131" s="25"/>
      <c r="C131" s="132">
        <f t="shared" ref="C131:C132" si="217">R131</f>
        <v>68</v>
      </c>
      <c r="D131" s="128" t="str">
        <f t="shared" ref="D131:D132" si="218">S131</f>
        <v>-</v>
      </c>
      <c r="E131" s="46" t="str">
        <f t="shared" ref="E131:E132" si="219">T131</f>
        <v>Техническая поддержка ПО Proceset сроком 12 мес, включая организацию 13 встреч в рамках семинара по изучению функционала ПО Proceset (не более 10 сотрудников)</v>
      </c>
      <c r="F131" s="51" t="str">
        <f t="shared" ref="F131:F132" si="220">U131</f>
        <v>Национальный режим предоставляется</v>
      </c>
      <c r="G131" s="45" t="str">
        <f t="shared" ref="G131:G132" si="221">W131</f>
        <v>шт.</v>
      </c>
      <c r="H131" s="52">
        <f t="shared" ref="H131:H132" si="222">X131</f>
        <v>1</v>
      </c>
      <c r="I131" s="28" t="s">
        <v>15</v>
      </c>
      <c r="J131" s="27" t="s">
        <v>15</v>
      </c>
      <c r="K131" s="27"/>
      <c r="L131" s="37">
        <f t="shared" ref="L131:L132" si="223">AA131</f>
        <v>772044</v>
      </c>
      <c r="M131" s="1">
        <v>0</v>
      </c>
      <c r="N131" s="64">
        <f t="shared" ref="N131:N132" si="224">H131*M131</f>
        <v>0</v>
      </c>
      <c r="O131" s="26"/>
      <c r="R131" s="48">
        <f>R128+1</f>
        <v>68</v>
      </c>
      <c r="S131" s="77" t="s">
        <v>45</v>
      </c>
      <c r="T131" s="93" t="s">
        <v>222</v>
      </c>
      <c r="U131" s="109" t="s">
        <v>27</v>
      </c>
      <c r="V131" s="79" t="s">
        <v>295</v>
      </c>
      <c r="W131" s="76" t="s">
        <v>12</v>
      </c>
      <c r="X131" s="107">
        <v>1</v>
      </c>
      <c r="Y131" s="59" t="s">
        <v>33</v>
      </c>
      <c r="Z131" s="39" t="s">
        <v>41</v>
      </c>
      <c r="AA131" s="55">
        <v>772044</v>
      </c>
      <c r="AB131" s="55">
        <f t="shared" ref="AB131:AB132" si="225">ROUND(X131*AA131,2)</f>
        <v>772044</v>
      </c>
    </row>
    <row r="132" spans="2:28" ht="153">
      <c r="B132" s="25"/>
      <c r="C132" s="132">
        <f t="shared" si="217"/>
        <v>69</v>
      </c>
      <c r="D132" s="128" t="str">
        <f t="shared" si="218"/>
        <v>-</v>
      </c>
      <c r="E132" s="46" t="str">
        <f t="shared" si="219"/>
        <v>Сертификат технической поддержки ПО Proceset в составе: 
1) ПО Proceset с функционалом Task Mining:
- 5 лицензий аналитиков процессных;
- 60 лицензий бизнес-пользователей процессных;
- 2700 расширенных агентов мониторинга;
2) ПО Proceset с функционалом Process Mining;
3) ПО Proceset с функционалом Multi Process Mining.</v>
      </c>
      <c r="F132" s="51" t="str">
        <f t="shared" si="220"/>
        <v>Национальный режим предоставляется</v>
      </c>
      <c r="G132" s="45" t="str">
        <f t="shared" si="221"/>
        <v>шт.</v>
      </c>
      <c r="H132" s="52">
        <f t="shared" si="222"/>
        <v>1</v>
      </c>
      <c r="I132" s="28" t="s">
        <v>15</v>
      </c>
      <c r="J132" s="27" t="s">
        <v>15</v>
      </c>
      <c r="K132" s="27"/>
      <c r="L132" s="37">
        <f t="shared" si="223"/>
        <v>13924365</v>
      </c>
      <c r="M132" s="1">
        <v>0</v>
      </c>
      <c r="N132" s="64">
        <f t="shared" si="224"/>
        <v>0</v>
      </c>
      <c r="O132" s="26"/>
      <c r="R132" s="48">
        <f>R131+1</f>
        <v>69</v>
      </c>
      <c r="S132" s="77" t="s">
        <v>45</v>
      </c>
      <c r="T132" s="93" t="s">
        <v>223</v>
      </c>
      <c r="U132" s="109" t="s">
        <v>27</v>
      </c>
      <c r="V132" s="79" t="s">
        <v>295</v>
      </c>
      <c r="W132" s="76" t="s">
        <v>12</v>
      </c>
      <c r="X132" s="107">
        <v>1</v>
      </c>
      <c r="Y132" s="59" t="s">
        <v>33</v>
      </c>
      <c r="Z132" s="39" t="s">
        <v>41</v>
      </c>
      <c r="AA132" s="55">
        <v>13924365</v>
      </c>
      <c r="AB132" s="55">
        <f t="shared" si="225"/>
        <v>13924365</v>
      </c>
    </row>
    <row r="133" spans="2:28">
      <c r="B133" s="25"/>
      <c r="C133" s="42" t="str">
        <f>R133</f>
        <v>Преферентум. Платформа интеллектуальной обработки текстовой информации</v>
      </c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54"/>
      <c r="O133" s="26"/>
      <c r="R133" s="70" t="s">
        <v>114</v>
      </c>
      <c r="S133" s="71"/>
      <c r="T133" s="71"/>
      <c r="U133" s="43"/>
      <c r="V133" s="101"/>
      <c r="W133" s="71"/>
      <c r="X133" s="71"/>
      <c r="Y133" s="43"/>
      <c r="Z133" s="43"/>
      <c r="AA133" s="133"/>
      <c r="AB133" s="133"/>
    </row>
    <row r="134" spans="2:28">
      <c r="B134" s="25"/>
      <c r="C134" s="72"/>
      <c r="D134" s="44" t="str">
        <f>S134</f>
        <v>Исполнительный аппарат (покупка новых лицензий)</v>
      </c>
      <c r="E134" s="44"/>
      <c r="F134" s="44"/>
      <c r="G134" s="44"/>
      <c r="H134" s="44"/>
      <c r="I134" s="44"/>
      <c r="J134" s="44"/>
      <c r="K134" s="44"/>
      <c r="L134" s="44"/>
      <c r="M134" s="44"/>
      <c r="N134" s="56"/>
      <c r="O134" s="26"/>
      <c r="R134" s="72"/>
      <c r="S134" s="73" t="s">
        <v>46</v>
      </c>
      <c r="T134" s="73"/>
      <c r="U134" s="44"/>
      <c r="V134" s="102"/>
      <c r="W134" s="73"/>
      <c r="X134" s="73"/>
      <c r="Y134" s="44"/>
      <c r="Z134" s="44"/>
      <c r="AA134" s="134"/>
      <c r="AB134" s="134"/>
    </row>
    <row r="135" spans="2:28" ht="76.5">
      <c r="B135" s="25"/>
      <c r="C135" s="132">
        <f t="shared" ref="C135:C142" si="226">R135</f>
        <v>70</v>
      </c>
      <c r="D135" s="128" t="str">
        <f t="shared" ref="D135:D142" si="227">S135</f>
        <v>SLSAI-KMS-BASE-1Y</v>
      </c>
      <c r="E135" s="46" t="str">
        <f t="shared" ref="E135:E142" si="228">T135</f>
        <v>Платформа Преферентум - Базовая лицензия платформы SL Soft KMS</v>
      </c>
      <c r="F135" s="51" t="str">
        <f t="shared" ref="F135:F142" si="229">U135</f>
        <v>Национальный режим не предоставляется – запрет</v>
      </c>
      <c r="G135" s="45" t="str">
        <f t="shared" ref="G135:G142" si="230">W135</f>
        <v>шт.</v>
      </c>
      <c r="H135" s="52">
        <f t="shared" ref="H135:H142" si="231">X135</f>
        <v>1</v>
      </c>
      <c r="I135" s="28" t="s">
        <v>15</v>
      </c>
      <c r="J135" s="27" t="s">
        <v>15</v>
      </c>
      <c r="K135" s="27"/>
      <c r="L135" s="37">
        <f t="shared" ref="L135:L142" si="232">AA135</f>
        <v>3181500</v>
      </c>
      <c r="M135" s="1">
        <v>0</v>
      </c>
      <c r="N135" s="64">
        <f t="shared" ref="N135:N142" si="233">H135*M135</f>
        <v>0</v>
      </c>
      <c r="O135" s="26"/>
      <c r="R135" s="48">
        <f>R132+1</f>
        <v>70</v>
      </c>
      <c r="S135" s="77" t="s">
        <v>115</v>
      </c>
      <c r="T135" s="93" t="s">
        <v>224</v>
      </c>
      <c r="U135" s="51" t="s">
        <v>28</v>
      </c>
      <c r="V135" s="104" t="s">
        <v>296</v>
      </c>
      <c r="W135" s="76" t="s">
        <v>12</v>
      </c>
      <c r="X135" s="107">
        <v>1</v>
      </c>
      <c r="Y135" s="59" t="s">
        <v>37</v>
      </c>
      <c r="Z135" s="59" t="s">
        <v>39</v>
      </c>
      <c r="AA135" s="55">
        <v>3181500</v>
      </c>
      <c r="AB135" s="55">
        <f t="shared" ref="AB135:AB142" si="234">ROUND(X135*AA135,2)</f>
        <v>3181500</v>
      </c>
    </row>
    <row r="136" spans="2:28" ht="76.5">
      <c r="B136" s="25"/>
      <c r="C136" s="132">
        <f t="shared" si="226"/>
        <v>71</v>
      </c>
      <c r="D136" s="128" t="str">
        <f t="shared" si="227"/>
        <v>SLSAI-KMS-NRI-1Y</v>
      </c>
      <c r="E136" s="46" t="str">
        <f t="shared" si="228"/>
        <v>Платформа Преферентум - Лицензия функционала управления каталогами НСИ</v>
      </c>
      <c r="F136" s="51" t="str">
        <f t="shared" si="229"/>
        <v>Национальный режим не предоставляется – запрет</v>
      </c>
      <c r="G136" s="45" t="str">
        <f t="shared" si="230"/>
        <v>шт.</v>
      </c>
      <c r="H136" s="52">
        <f t="shared" si="231"/>
        <v>1</v>
      </c>
      <c r="I136" s="28" t="s">
        <v>15</v>
      </c>
      <c r="J136" s="27" t="s">
        <v>15</v>
      </c>
      <c r="K136" s="27"/>
      <c r="L136" s="37">
        <f t="shared" si="232"/>
        <v>1007475</v>
      </c>
      <c r="M136" s="1">
        <v>0</v>
      </c>
      <c r="N136" s="64">
        <f t="shared" si="233"/>
        <v>0</v>
      </c>
      <c r="O136" s="26"/>
      <c r="R136" s="48">
        <f>R135+1</f>
        <v>71</v>
      </c>
      <c r="S136" s="77" t="s">
        <v>116</v>
      </c>
      <c r="T136" s="93" t="s">
        <v>225</v>
      </c>
      <c r="U136" s="51" t="s">
        <v>28</v>
      </c>
      <c r="V136" s="104" t="s">
        <v>296</v>
      </c>
      <c r="W136" s="76" t="s">
        <v>12</v>
      </c>
      <c r="X136" s="107">
        <v>1</v>
      </c>
      <c r="Y136" s="59" t="s">
        <v>37</v>
      </c>
      <c r="Z136" s="59" t="s">
        <v>39</v>
      </c>
      <c r="AA136" s="55">
        <v>1007475</v>
      </c>
      <c r="AB136" s="55">
        <f t="shared" si="234"/>
        <v>1007475</v>
      </c>
    </row>
    <row r="137" spans="2:28" ht="76.5">
      <c r="B137" s="25"/>
      <c r="C137" s="132">
        <f t="shared" si="226"/>
        <v>72</v>
      </c>
      <c r="D137" s="128" t="str">
        <f t="shared" si="227"/>
        <v>SLSAI-VOL-STR-100K-1Y</v>
      </c>
      <c r="E137" s="46" t="str">
        <f t="shared" si="228"/>
        <v>Платформа Преферентум - Обработка текстовой строки (неформатированный текст до 1000 знаков). До 100000 шт.</v>
      </c>
      <c r="F137" s="51" t="str">
        <f t="shared" si="229"/>
        <v>Национальный режим не предоставляется – запрет</v>
      </c>
      <c r="G137" s="45" t="str">
        <f t="shared" si="230"/>
        <v>шт.</v>
      </c>
      <c r="H137" s="52">
        <f t="shared" si="231"/>
        <v>50000</v>
      </c>
      <c r="I137" s="28" t="s">
        <v>15</v>
      </c>
      <c r="J137" s="27" t="s">
        <v>15</v>
      </c>
      <c r="K137" s="27"/>
      <c r="L137" s="37">
        <f t="shared" si="232"/>
        <v>11.11</v>
      </c>
      <c r="M137" s="1">
        <v>0</v>
      </c>
      <c r="N137" s="64">
        <f t="shared" si="233"/>
        <v>0</v>
      </c>
      <c r="O137" s="26"/>
      <c r="R137" s="48">
        <f t="shared" ref="R137:R141" si="235">R136+1</f>
        <v>72</v>
      </c>
      <c r="S137" s="77" t="s">
        <v>117</v>
      </c>
      <c r="T137" s="93" t="s">
        <v>226</v>
      </c>
      <c r="U137" s="51" t="s">
        <v>28</v>
      </c>
      <c r="V137" s="104" t="s">
        <v>296</v>
      </c>
      <c r="W137" s="76" t="s">
        <v>12</v>
      </c>
      <c r="X137" s="107">
        <v>50000</v>
      </c>
      <c r="Y137" s="59" t="s">
        <v>37</v>
      </c>
      <c r="Z137" s="59" t="s">
        <v>39</v>
      </c>
      <c r="AA137" s="55">
        <v>11.11</v>
      </c>
      <c r="AB137" s="55">
        <f t="shared" si="234"/>
        <v>555500</v>
      </c>
    </row>
    <row r="138" spans="2:28" ht="76.5">
      <c r="B138" s="25"/>
      <c r="C138" s="132">
        <f t="shared" si="226"/>
        <v>73</v>
      </c>
      <c r="D138" s="128" t="str">
        <f t="shared" si="227"/>
        <v>SLSAI-KMS-AML-1Y</v>
      </c>
      <c r="E138" s="46" t="str">
        <f t="shared" si="228"/>
        <v>Платформа Преферентум - Лицензия функционала автоматизированного обучения сервиса нормализации НСИ для анализа товарных групп по шаблонам Заказчика, за 1 шаблон</v>
      </c>
      <c r="F138" s="51" t="str">
        <f t="shared" si="229"/>
        <v>Национальный режим не предоставляется – запрет</v>
      </c>
      <c r="G138" s="45" t="str">
        <f t="shared" si="230"/>
        <v>шт.</v>
      </c>
      <c r="H138" s="52">
        <f t="shared" si="231"/>
        <v>500</v>
      </c>
      <c r="I138" s="28" t="s">
        <v>15</v>
      </c>
      <c r="J138" s="27" t="s">
        <v>15</v>
      </c>
      <c r="K138" s="27"/>
      <c r="L138" s="37">
        <f t="shared" si="232"/>
        <v>3447.13</v>
      </c>
      <c r="M138" s="1">
        <v>0</v>
      </c>
      <c r="N138" s="64">
        <f t="shared" si="233"/>
        <v>0</v>
      </c>
      <c r="O138" s="26"/>
      <c r="R138" s="48">
        <f>R137+1</f>
        <v>73</v>
      </c>
      <c r="S138" s="77" t="s">
        <v>118</v>
      </c>
      <c r="T138" s="93" t="s">
        <v>227</v>
      </c>
      <c r="U138" s="51" t="s">
        <v>28</v>
      </c>
      <c r="V138" s="104" t="s">
        <v>296</v>
      </c>
      <c r="W138" s="76" t="s">
        <v>12</v>
      </c>
      <c r="X138" s="107">
        <v>500</v>
      </c>
      <c r="Y138" s="59" t="s">
        <v>37</v>
      </c>
      <c r="Z138" s="59" t="s">
        <v>39</v>
      </c>
      <c r="AA138" s="55">
        <v>3447.13</v>
      </c>
      <c r="AB138" s="55">
        <f t="shared" si="234"/>
        <v>1723565</v>
      </c>
    </row>
    <row r="139" spans="2:28" ht="76.5">
      <c r="B139" s="25"/>
      <c r="C139" s="132">
        <f t="shared" si="226"/>
        <v>74</v>
      </c>
      <c r="D139" s="128" t="str">
        <f t="shared" si="227"/>
        <v>SLSAI-KMS-REGU-1Y</v>
      </c>
      <c r="E139" s="46" t="str">
        <f t="shared" si="228"/>
        <v>Платформа Преферентум - Лицензия функционала актуализации базы НПА</v>
      </c>
      <c r="F139" s="51" t="str">
        <f t="shared" si="229"/>
        <v>Национальный режим не предоставляется – запрет</v>
      </c>
      <c r="G139" s="45" t="str">
        <f t="shared" si="230"/>
        <v>шт.</v>
      </c>
      <c r="H139" s="52">
        <f t="shared" si="231"/>
        <v>1</v>
      </c>
      <c r="I139" s="28" t="s">
        <v>15</v>
      </c>
      <c r="J139" s="27" t="s">
        <v>15</v>
      </c>
      <c r="K139" s="27"/>
      <c r="L139" s="37">
        <f t="shared" si="232"/>
        <v>1007475</v>
      </c>
      <c r="M139" s="1">
        <v>0</v>
      </c>
      <c r="N139" s="64">
        <f t="shared" si="233"/>
        <v>0</v>
      </c>
      <c r="O139" s="26"/>
      <c r="R139" s="48">
        <f t="shared" si="235"/>
        <v>74</v>
      </c>
      <c r="S139" s="77" t="s">
        <v>119</v>
      </c>
      <c r="T139" s="93" t="s">
        <v>228</v>
      </c>
      <c r="U139" s="51" t="s">
        <v>28</v>
      </c>
      <c r="V139" s="104" t="s">
        <v>296</v>
      </c>
      <c r="W139" s="76" t="s">
        <v>12</v>
      </c>
      <c r="X139" s="107">
        <v>1</v>
      </c>
      <c r="Y139" s="59" t="s">
        <v>37</v>
      </c>
      <c r="Z139" s="59" t="s">
        <v>39</v>
      </c>
      <c r="AA139" s="55">
        <v>1007475</v>
      </c>
      <c r="AB139" s="55">
        <f t="shared" si="234"/>
        <v>1007475</v>
      </c>
    </row>
    <row r="140" spans="2:28" ht="76.5">
      <c r="B140" s="25"/>
      <c r="C140" s="132">
        <f t="shared" si="226"/>
        <v>75</v>
      </c>
      <c r="D140" s="128" t="str">
        <f t="shared" si="227"/>
        <v>SLSAI-IDP-GENAI-1Y</v>
      </c>
      <c r="E140" s="46" t="str">
        <f t="shared" si="228"/>
        <v>Платформа Преферентум - Лицензия функционала генеративного ИИ</v>
      </c>
      <c r="F140" s="51" t="str">
        <f t="shared" si="229"/>
        <v>Национальный режим не предоставляется – запрет</v>
      </c>
      <c r="G140" s="45" t="str">
        <f t="shared" si="230"/>
        <v>шт.</v>
      </c>
      <c r="H140" s="52">
        <f t="shared" si="231"/>
        <v>1</v>
      </c>
      <c r="I140" s="28" t="s">
        <v>15</v>
      </c>
      <c r="J140" s="27" t="s">
        <v>15</v>
      </c>
      <c r="K140" s="27"/>
      <c r="L140" s="37">
        <f t="shared" si="232"/>
        <v>1007475</v>
      </c>
      <c r="M140" s="1">
        <v>0</v>
      </c>
      <c r="N140" s="64">
        <f t="shared" si="233"/>
        <v>0</v>
      </c>
      <c r="O140" s="26"/>
      <c r="R140" s="48">
        <f t="shared" si="235"/>
        <v>75</v>
      </c>
      <c r="S140" s="77" t="s">
        <v>120</v>
      </c>
      <c r="T140" s="93" t="s">
        <v>229</v>
      </c>
      <c r="U140" s="51" t="s">
        <v>28</v>
      </c>
      <c r="V140" s="104" t="s">
        <v>296</v>
      </c>
      <c r="W140" s="76" t="s">
        <v>12</v>
      </c>
      <c r="X140" s="107">
        <v>1</v>
      </c>
      <c r="Y140" s="59" t="s">
        <v>37</v>
      </c>
      <c r="Z140" s="59" t="s">
        <v>39</v>
      </c>
      <c r="AA140" s="55">
        <v>1007475</v>
      </c>
      <c r="AB140" s="55">
        <f t="shared" si="234"/>
        <v>1007475</v>
      </c>
    </row>
    <row r="141" spans="2:28" ht="76.5">
      <c r="B141" s="25"/>
      <c r="C141" s="132">
        <f t="shared" si="226"/>
        <v>76</v>
      </c>
      <c r="D141" s="128" t="str">
        <f t="shared" si="227"/>
        <v>SLSAI-IDP-REP-1Y</v>
      </c>
      <c r="E141" s="46" t="str">
        <f t="shared" si="228"/>
        <v>Платформа Преферентум - Лицензия функционала настройки специализированных отчётных форм</v>
      </c>
      <c r="F141" s="51" t="str">
        <f t="shared" si="229"/>
        <v>Национальный режим не предоставляется – запрет</v>
      </c>
      <c r="G141" s="45" t="str">
        <f t="shared" si="230"/>
        <v>шт.</v>
      </c>
      <c r="H141" s="52">
        <f t="shared" si="231"/>
        <v>1</v>
      </c>
      <c r="I141" s="28" t="s">
        <v>15</v>
      </c>
      <c r="J141" s="27" t="s">
        <v>15</v>
      </c>
      <c r="K141" s="27"/>
      <c r="L141" s="37">
        <f t="shared" si="232"/>
        <v>1007475</v>
      </c>
      <c r="M141" s="1">
        <v>0</v>
      </c>
      <c r="N141" s="64">
        <f t="shared" si="233"/>
        <v>0</v>
      </c>
      <c r="O141" s="26"/>
      <c r="R141" s="48">
        <f t="shared" si="235"/>
        <v>76</v>
      </c>
      <c r="S141" s="77" t="s">
        <v>121</v>
      </c>
      <c r="T141" s="93" t="s">
        <v>230</v>
      </c>
      <c r="U141" s="51" t="s">
        <v>28</v>
      </c>
      <c r="V141" s="104" t="s">
        <v>296</v>
      </c>
      <c r="W141" s="76" t="s">
        <v>12</v>
      </c>
      <c r="X141" s="107">
        <v>1</v>
      </c>
      <c r="Y141" s="59" t="s">
        <v>37</v>
      </c>
      <c r="Z141" s="59" t="s">
        <v>39</v>
      </c>
      <c r="AA141" s="55">
        <v>1007475</v>
      </c>
      <c r="AB141" s="55">
        <f t="shared" si="234"/>
        <v>1007475</v>
      </c>
    </row>
    <row r="142" spans="2:28" ht="76.5">
      <c r="B142" s="25"/>
      <c r="C142" s="132">
        <f t="shared" si="226"/>
        <v>77</v>
      </c>
      <c r="D142" s="128" t="str">
        <f t="shared" si="227"/>
        <v>SLSAI-VOL-DСMP-1K-1Y</v>
      </c>
      <c r="E142" s="46" t="str">
        <f t="shared" si="228"/>
        <v>Платформа Преферентум - Лицензия обработки сложных документов. До 1000 шт.</v>
      </c>
      <c r="F142" s="51" t="str">
        <f t="shared" si="229"/>
        <v>Национальный режим не предоставляется – запрет</v>
      </c>
      <c r="G142" s="45" t="str">
        <f t="shared" si="230"/>
        <v>шт.</v>
      </c>
      <c r="H142" s="52">
        <f t="shared" si="231"/>
        <v>1000</v>
      </c>
      <c r="I142" s="28" t="s">
        <v>15</v>
      </c>
      <c r="J142" s="27" t="s">
        <v>15</v>
      </c>
      <c r="K142" s="27"/>
      <c r="L142" s="37">
        <f t="shared" si="232"/>
        <v>742.35</v>
      </c>
      <c r="M142" s="1">
        <v>0</v>
      </c>
      <c r="N142" s="64">
        <f t="shared" si="233"/>
        <v>0</v>
      </c>
      <c r="O142" s="26"/>
      <c r="R142" s="48">
        <f>R141+1</f>
        <v>77</v>
      </c>
      <c r="S142" s="77" t="s">
        <v>122</v>
      </c>
      <c r="T142" s="93" t="s">
        <v>231</v>
      </c>
      <c r="U142" s="51" t="s">
        <v>28</v>
      </c>
      <c r="V142" s="104" t="s">
        <v>296</v>
      </c>
      <c r="W142" s="76" t="s">
        <v>12</v>
      </c>
      <c r="X142" s="107">
        <v>1000</v>
      </c>
      <c r="Y142" s="59" t="s">
        <v>37</v>
      </c>
      <c r="Z142" s="59" t="s">
        <v>39</v>
      </c>
      <c r="AA142" s="55">
        <v>742.35</v>
      </c>
      <c r="AB142" s="55">
        <f t="shared" si="234"/>
        <v>742350</v>
      </c>
    </row>
    <row r="143" spans="2:28">
      <c r="B143" s="25"/>
      <c r="C143" s="42" t="str">
        <f>R143</f>
        <v>DreamDocs OCR. Система оптического распознавания текста</v>
      </c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54"/>
      <c r="O143" s="26"/>
      <c r="R143" s="70" t="s">
        <v>123</v>
      </c>
      <c r="S143" s="71"/>
      <c r="T143" s="71"/>
      <c r="U143" s="43"/>
      <c r="V143" s="101"/>
      <c r="W143" s="71"/>
      <c r="X143" s="71"/>
      <c r="Y143" s="43"/>
      <c r="Z143" s="43"/>
      <c r="AA143" s="133"/>
      <c r="AB143" s="133"/>
    </row>
    <row r="144" spans="2:28">
      <c r="B144" s="25"/>
      <c r="C144" s="72"/>
      <c r="D144" s="44" t="str">
        <f>S144</f>
        <v>Исполнительный аппарат (покупка новых лицензий)</v>
      </c>
      <c r="E144" s="44"/>
      <c r="F144" s="44"/>
      <c r="G144" s="44"/>
      <c r="H144" s="44"/>
      <c r="I144" s="44"/>
      <c r="J144" s="44"/>
      <c r="K144" s="44"/>
      <c r="L144" s="44"/>
      <c r="M144" s="44"/>
      <c r="N144" s="56"/>
      <c r="O144" s="26"/>
      <c r="R144" s="72"/>
      <c r="S144" s="73" t="s">
        <v>46</v>
      </c>
      <c r="T144" s="73"/>
      <c r="U144" s="44"/>
      <c r="V144" s="102"/>
      <c r="W144" s="73"/>
      <c r="X144" s="73"/>
      <c r="Y144" s="44"/>
      <c r="Z144" s="44"/>
      <c r="AA144" s="134"/>
      <c r="AB144" s="134"/>
    </row>
    <row r="145" spans="2:28" ht="102">
      <c r="B145" s="25"/>
      <c r="C145" s="132">
        <f t="shared" ref="C145:C150" si="236">R145</f>
        <v>78</v>
      </c>
      <c r="D145" s="128" t="str">
        <f t="shared" ref="D145:D150" si="237">S145</f>
        <v>-</v>
      </c>
      <c r="E145" s="46" t="str">
        <f t="shared" ref="E145:E150" si="238">T145</f>
        <v>Право использования программы для ЭВМ на условиях неисключительной лицензии "Апэрбот – понимание смысла юридических и бухгалтерских документов" (тариф Start на 12 месяцев включает: 10 пользователей, 120 000 страниц OCR) Процесс "Обработка первичных документов бухгалтерского учета"</v>
      </c>
      <c r="F145" s="51" t="str">
        <f t="shared" ref="F145:F150" si="239">U145</f>
        <v>Национальный режим не предоставляется – запрет</v>
      </c>
      <c r="G145" s="45" t="str">
        <f t="shared" ref="G145:G150" si="240">W145</f>
        <v>шт.</v>
      </c>
      <c r="H145" s="52">
        <f t="shared" ref="H145:H150" si="241">X145</f>
        <v>1</v>
      </c>
      <c r="I145" s="28" t="s">
        <v>15</v>
      </c>
      <c r="J145" s="27" t="s">
        <v>15</v>
      </c>
      <c r="K145" s="27"/>
      <c r="L145" s="37">
        <f t="shared" ref="L145:L150" si="242">AA145</f>
        <v>1569540</v>
      </c>
      <c r="M145" s="1">
        <v>0</v>
      </c>
      <c r="N145" s="64">
        <f t="shared" ref="N145:N150" si="243">H145*M145</f>
        <v>0</v>
      </c>
      <c r="O145" s="26"/>
      <c r="R145" s="48">
        <f>R142+1</f>
        <v>78</v>
      </c>
      <c r="S145" s="77" t="s">
        <v>45</v>
      </c>
      <c r="T145" s="93" t="s">
        <v>232</v>
      </c>
      <c r="U145" s="51" t="s">
        <v>28</v>
      </c>
      <c r="V145" s="104" t="s">
        <v>296</v>
      </c>
      <c r="W145" s="76" t="s">
        <v>12</v>
      </c>
      <c r="X145" s="107">
        <v>1</v>
      </c>
      <c r="Y145" s="59" t="s">
        <v>37</v>
      </c>
      <c r="Z145" s="59" t="s">
        <v>39</v>
      </c>
      <c r="AA145" s="55">
        <v>1569540</v>
      </c>
      <c r="AB145" s="55">
        <f t="shared" ref="AB145:AB150" si="244">ROUND(X145*AA145,2)</f>
        <v>1569540</v>
      </c>
    </row>
    <row r="146" spans="2:28" ht="102">
      <c r="B146" s="25"/>
      <c r="C146" s="132">
        <f t="shared" si="236"/>
        <v>79</v>
      </c>
      <c r="D146" s="128" t="str">
        <f t="shared" si="237"/>
        <v>-</v>
      </c>
      <c r="E146" s="46" t="str">
        <f t="shared" si="238"/>
        <v>Право использования на условиях неисключительной лицензии программы для ЭВМ «Апэрбот – понимание смысла юридических и бухгалтерских документов» (дополнительный пакет 1 197 802 сообщений) Процесс "Обработка первичных документов бухгалтерского учета"</v>
      </c>
      <c r="F146" s="51" t="str">
        <f t="shared" si="239"/>
        <v>Национальный режим не предоставляется – запрет</v>
      </c>
      <c r="G146" s="45" t="str">
        <f t="shared" si="240"/>
        <v>шт.</v>
      </c>
      <c r="H146" s="52">
        <f t="shared" si="241"/>
        <v>1</v>
      </c>
      <c r="I146" s="28" t="s">
        <v>15</v>
      </c>
      <c r="J146" s="27" t="s">
        <v>15</v>
      </c>
      <c r="K146" s="27"/>
      <c r="L146" s="37">
        <f t="shared" si="242"/>
        <v>1638681.57</v>
      </c>
      <c r="M146" s="1">
        <v>0</v>
      </c>
      <c r="N146" s="64">
        <f t="shared" si="243"/>
        <v>0</v>
      </c>
      <c r="O146" s="26"/>
      <c r="R146" s="86">
        <f>R145+1</f>
        <v>79</v>
      </c>
      <c r="S146" s="77" t="s">
        <v>45</v>
      </c>
      <c r="T146" s="97" t="s">
        <v>233</v>
      </c>
      <c r="U146" s="51" t="s">
        <v>28</v>
      </c>
      <c r="V146" s="104" t="s">
        <v>296</v>
      </c>
      <c r="W146" s="76" t="s">
        <v>12</v>
      </c>
      <c r="X146" s="107">
        <v>1</v>
      </c>
      <c r="Y146" s="59" t="s">
        <v>37</v>
      </c>
      <c r="Z146" s="59" t="s">
        <v>39</v>
      </c>
      <c r="AA146" s="137">
        <v>1638681.57</v>
      </c>
      <c r="AB146" s="55">
        <f t="shared" si="244"/>
        <v>1638681.57</v>
      </c>
    </row>
    <row r="147" spans="2:28" ht="63.75">
      <c r="B147" s="25"/>
      <c r="C147" s="132">
        <f t="shared" si="236"/>
        <v>80</v>
      </c>
      <c r="D147" s="128" t="str">
        <f t="shared" si="237"/>
        <v>-</v>
      </c>
      <c r="E147" s="46" t="str">
        <f t="shared" si="238"/>
        <v>Сертификат на лицензионную поддержку ПО Апэрбот - понимание смысла юридических и бухгалтерских документов Процесс "Обработка первичных документов бухгалтерского учета"</v>
      </c>
      <c r="F147" s="51" t="str">
        <f t="shared" si="239"/>
        <v>Национальный режим предоставляется</v>
      </c>
      <c r="G147" s="45" t="str">
        <f t="shared" si="240"/>
        <v>шт.</v>
      </c>
      <c r="H147" s="52">
        <f t="shared" si="241"/>
        <v>1</v>
      </c>
      <c r="I147" s="28" t="s">
        <v>15</v>
      </c>
      <c r="J147" s="27" t="s">
        <v>15</v>
      </c>
      <c r="K147" s="27"/>
      <c r="L147" s="37">
        <f t="shared" si="242"/>
        <v>641602.5</v>
      </c>
      <c r="M147" s="1">
        <v>0</v>
      </c>
      <c r="N147" s="64">
        <f t="shared" si="243"/>
        <v>0</v>
      </c>
      <c r="O147" s="26"/>
      <c r="R147" s="86">
        <f>R146+1</f>
        <v>80</v>
      </c>
      <c r="S147" s="77" t="s">
        <v>45</v>
      </c>
      <c r="T147" s="97" t="s">
        <v>234</v>
      </c>
      <c r="U147" s="109" t="s">
        <v>27</v>
      </c>
      <c r="V147" s="79" t="s">
        <v>295</v>
      </c>
      <c r="W147" s="76" t="s">
        <v>12</v>
      </c>
      <c r="X147" s="107">
        <v>1</v>
      </c>
      <c r="Y147" s="59" t="s">
        <v>33</v>
      </c>
      <c r="Z147" s="39" t="s">
        <v>41</v>
      </c>
      <c r="AA147" s="137">
        <v>641602.5</v>
      </c>
      <c r="AB147" s="55">
        <f t="shared" si="244"/>
        <v>641602.5</v>
      </c>
    </row>
    <row r="148" spans="2:28" ht="76.5">
      <c r="B148" s="25"/>
      <c r="C148" s="132">
        <f t="shared" si="236"/>
        <v>81</v>
      </c>
      <c r="D148" s="128" t="str">
        <f t="shared" si="237"/>
        <v>-</v>
      </c>
      <c r="E148" s="46" t="str">
        <f t="shared" si="238"/>
        <v>Апэрбот - понимание смысла юридических и бухгалтерских документов (основная лицензия, не более 600 000 страниц) Процесс "Анализ и проверка договоров на соответствие типовым финансовым условиям"</v>
      </c>
      <c r="F148" s="51" t="str">
        <f t="shared" si="239"/>
        <v>Национальный режим не предоставляется – запрет</v>
      </c>
      <c r="G148" s="45" t="str">
        <f t="shared" si="240"/>
        <v>шт.</v>
      </c>
      <c r="H148" s="52">
        <f t="shared" si="241"/>
        <v>1</v>
      </c>
      <c r="I148" s="28" t="s">
        <v>15</v>
      </c>
      <c r="J148" s="27" t="s">
        <v>15</v>
      </c>
      <c r="K148" s="27"/>
      <c r="L148" s="37">
        <f t="shared" si="242"/>
        <v>5249475</v>
      </c>
      <c r="M148" s="1">
        <v>0</v>
      </c>
      <c r="N148" s="64">
        <f t="shared" si="243"/>
        <v>0</v>
      </c>
      <c r="O148" s="26"/>
      <c r="R148" s="86">
        <f>R147+1</f>
        <v>81</v>
      </c>
      <c r="S148" s="77" t="s">
        <v>45</v>
      </c>
      <c r="T148" s="97" t="s">
        <v>235</v>
      </c>
      <c r="U148" s="51" t="s">
        <v>28</v>
      </c>
      <c r="V148" s="104" t="s">
        <v>296</v>
      </c>
      <c r="W148" s="76" t="s">
        <v>12</v>
      </c>
      <c r="X148" s="107">
        <v>1</v>
      </c>
      <c r="Y148" s="59" t="s">
        <v>37</v>
      </c>
      <c r="Z148" s="59" t="s">
        <v>39</v>
      </c>
      <c r="AA148" s="137">
        <v>5249475</v>
      </c>
      <c r="AB148" s="55">
        <f t="shared" si="244"/>
        <v>5249475</v>
      </c>
    </row>
    <row r="149" spans="2:28" ht="102">
      <c r="B149" s="25"/>
      <c r="C149" s="132">
        <f t="shared" si="236"/>
        <v>82</v>
      </c>
      <c r="D149" s="128" t="str">
        <f t="shared" si="237"/>
        <v>-</v>
      </c>
      <c r="E149" s="46" t="str">
        <f t="shared" si="238"/>
        <v>Право использования на условиях неисключительной лицензии программы для ЭВМ «Апэрбот – понимание смысла юридических и бухгалтерских документов» (дополнительный пакет 2 823 055 сообщений) Процесс "Анализ и проверка договоров на соответствие типовым финансовым условиям"</v>
      </c>
      <c r="F149" s="51" t="str">
        <f t="shared" si="239"/>
        <v>Национальный режим не предоставляется – запрет</v>
      </c>
      <c r="G149" s="45" t="str">
        <f t="shared" si="240"/>
        <v>шт.</v>
      </c>
      <c r="H149" s="52">
        <f t="shared" si="241"/>
        <v>1</v>
      </c>
      <c r="I149" s="28" t="s">
        <v>15</v>
      </c>
      <c r="J149" s="27" t="s">
        <v>15</v>
      </c>
      <c r="K149" s="27"/>
      <c r="L149" s="37">
        <f t="shared" si="242"/>
        <v>5185845</v>
      </c>
      <c r="M149" s="1">
        <v>0</v>
      </c>
      <c r="N149" s="64">
        <f t="shared" si="243"/>
        <v>0</v>
      </c>
      <c r="O149" s="26"/>
      <c r="R149" s="86">
        <f>R148+1</f>
        <v>82</v>
      </c>
      <c r="S149" s="77" t="s">
        <v>45</v>
      </c>
      <c r="T149" s="97" t="s">
        <v>236</v>
      </c>
      <c r="U149" s="51" t="s">
        <v>28</v>
      </c>
      <c r="V149" s="104" t="s">
        <v>296</v>
      </c>
      <c r="W149" s="76" t="s">
        <v>12</v>
      </c>
      <c r="X149" s="107">
        <v>1</v>
      </c>
      <c r="Y149" s="59" t="s">
        <v>37</v>
      </c>
      <c r="Z149" s="59" t="s">
        <v>39</v>
      </c>
      <c r="AA149" s="137">
        <v>5185845</v>
      </c>
      <c r="AB149" s="55">
        <f t="shared" si="244"/>
        <v>5185845</v>
      </c>
    </row>
    <row r="150" spans="2:28" ht="76.5">
      <c r="B150" s="25"/>
      <c r="C150" s="132">
        <f t="shared" si="236"/>
        <v>83</v>
      </c>
      <c r="D150" s="128" t="str">
        <f t="shared" si="237"/>
        <v>-</v>
      </c>
      <c r="E150" s="46" t="str">
        <f t="shared" si="238"/>
        <v>Сертификат на лицензионную поддержку ПО Апэрбот - понимание смысла юридических и бухгалтерских документов Процесс "Анализ и проверка договоров на соответствие типовым финансовым условиям"</v>
      </c>
      <c r="F150" s="51" t="str">
        <f t="shared" si="239"/>
        <v>Национальный режим предоставляется</v>
      </c>
      <c r="G150" s="45" t="str">
        <f t="shared" si="240"/>
        <v>шт.</v>
      </c>
      <c r="H150" s="52">
        <f t="shared" si="241"/>
        <v>1</v>
      </c>
      <c r="I150" s="28" t="s">
        <v>15</v>
      </c>
      <c r="J150" s="27" t="s">
        <v>15</v>
      </c>
      <c r="K150" s="27"/>
      <c r="L150" s="37">
        <f t="shared" si="242"/>
        <v>2087064</v>
      </c>
      <c r="M150" s="1">
        <v>0</v>
      </c>
      <c r="N150" s="64">
        <f t="shared" si="243"/>
        <v>0</v>
      </c>
      <c r="O150" s="26"/>
      <c r="R150" s="86">
        <f>R149+1</f>
        <v>83</v>
      </c>
      <c r="S150" s="77" t="s">
        <v>45</v>
      </c>
      <c r="T150" s="93" t="s">
        <v>237</v>
      </c>
      <c r="U150" s="109" t="s">
        <v>27</v>
      </c>
      <c r="V150" s="79" t="s">
        <v>295</v>
      </c>
      <c r="W150" s="76" t="s">
        <v>12</v>
      </c>
      <c r="X150" s="107">
        <v>1</v>
      </c>
      <c r="Y150" s="59" t="s">
        <v>33</v>
      </c>
      <c r="Z150" s="39" t="s">
        <v>41</v>
      </c>
      <c r="AA150" s="55">
        <v>2087064</v>
      </c>
      <c r="AB150" s="55">
        <f t="shared" si="244"/>
        <v>2087064</v>
      </c>
    </row>
    <row r="151" spans="2:28">
      <c r="B151" s="25"/>
      <c r="C151" s="42" t="str">
        <f>R151</f>
        <v>Ассистент. Система удаленного мониторинга и управления</v>
      </c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54"/>
      <c r="O151" s="26"/>
      <c r="R151" s="70" t="s">
        <v>124</v>
      </c>
      <c r="S151" s="71"/>
      <c r="T151" s="71"/>
      <c r="U151" s="43"/>
      <c r="V151" s="101"/>
      <c r="W151" s="71"/>
      <c r="X151" s="71"/>
      <c r="Y151" s="43"/>
      <c r="Z151" s="43"/>
      <c r="AA151" s="133"/>
      <c r="AB151" s="133"/>
    </row>
    <row r="152" spans="2:28">
      <c r="B152" s="25"/>
      <c r="C152" s="72"/>
      <c r="D152" s="44" t="str">
        <f>S152</f>
        <v>Исполнительный аппарат (продление на 1 год)</v>
      </c>
      <c r="E152" s="44"/>
      <c r="F152" s="44"/>
      <c r="G152" s="44"/>
      <c r="H152" s="44"/>
      <c r="I152" s="44"/>
      <c r="J152" s="44"/>
      <c r="K152" s="44"/>
      <c r="L152" s="44"/>
      <c r="M152" s="44"/>
      <c r="N152" s="56"/>
      <c r="O152" s="26"/>
      <c r="R152" s="72"/>
      <c r="S152" s="73" t="s">
        <v>44</v>
      </c>
      <c r="T152" s="73"/>
      <c r="U152" s="44"/>
      <c r="V152" s="102"/>
      <c r="W152" s="73"/>
      <c r="X152" s="73"/>
      <c r="Y152" s="44"/>
      <c r="Z152" s="44"/>
      <c r="AA152" s="134"/>
      <c r="AB152" s="134"/>
    </row>
    <row r="153" spans="2:28" ht="76.5">
      <c r="B153" s="25"/>
      <c r="C153" s="132">
        <f t="shared" ref="C153" si="245">R153</f>
        <v>84</v>
      </c>
      <c r="D153" s="128" t="str">
        <f t="shared" ref="D153" si="246">S153</f>
        <v>-</v>
      </c>
      <c r="E153" s="46" t="str">
        <f t="shared" ref="E153" si="247">T153</f>
        <v>Право на обновление программы для ЭВМ «Система удаленного мониторинга и управления «Ассистент» на 1 год в редакции «Корпорация +»</v>
      </c>
      <c r="F153" s="51" t="str">
        <f t="shared" ref="F153" si="248">U153</f>
        <v>Национальный режим не предоставляется – запрет</v>
      </c>
      <c r="G153" s="45" t="str">
        <f>W153</f>
        <v>шт.</v>
      </c>
      <c r="H153" s="52">
        <f>X153</f>
        <v>1</v>
      </c>
      <c r="I153" s="28" t="s">
        <v>15</v>
      </c>
      <c r="J153" s="27" t="s">
        <v>15</v>
      </c>
      <c r="K153" s="27"/>
      <c r="L153" s="37">
        <f>AA153</f>
        <v>808000</v>
      </c>
      <c r="M153" s="1">
        <v>0</v>
      </c>
      <c r="N153" s="64">
        <f>H153*M153</f>
        <v>0</v>
      </c>
      <c r="O153" s="26"/>
      <c r="R153" s="48">
        <f>R150+1</f>
        <v>84</v>
      </c>
      <c r="S153" s="87" t="s">
        <v>45</v>
      </c>
      <c r="T153" s="93" t="s">
        <v>238</v>
      </c>
      <c r="U153" s="51" t="s">
        <v>28</v>
      </c>
      <c r="V153" s="106" t="s">
        <v>294</v>
      </c>
      <c r="W153" s="48" t="s">
        <v>12</v>
      </c>
      <c r="X153" s="53">
        <v>1</v>
      </c>
      <c r="Y153" s="59" t="s">
        <v>37</v>
      </c>
      <c r="Z153" s="59" t="s">
        <v>39</v>
      </c>
      <c r="AA153" s="55">
        <v>808000</v>
      </c>
      <c r="AB153" s="55">
        <f>ROUND(X153*AA153,2)</f>
        <v>808000</v>
      </c>
    </row>
    <row r="154" spans="2:28">
      <c r="B154" s="25"/>
      <c r="C154" s="42" t="str">
        <f>R154</f>
        <v>Программный комплекс автоматического оповещения и анкетирования «Рупор. БЛИЦ»</v>
      </c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54"/>
      <c r="O154" s="26"/>
      <c r="R154" s="70" t="s">
        <v>125</v>
      </c>
      <c r="S154" s="71"/>
      <c r="T154" s="71"/>
      <c r="U154" s="43"/>
      <c r="V154" s="101"/>
      <c r="W154" s="71"/>
      <c r="X154" s="71"/>
      <c r="Y154" s="43"/>
      <c r="Z154" s="43"/>
      <c r="AA154" s="133"/>
      <c r="AB154" s="133"/>
    </row>
    <row r="155" spans="2:28">
      <c r="B155" s="25"/>
      <c r="C155" s="72"/>
      <c r="D155" s="44" t="str">
        <f>S155</f>
        <v>Исполнительный аппарат (покупка новых лицензий и тех. поддержки)</v>
      </c>
      <c r="E155" s="44"/>
      <c r="F155" s="44"/>
      <c r="G155" s="44"/>
      <c r="H155" s="44"/>
      <c r="I155" s="44"/>
      <c r="J155" s="44"/>
      <c r="K155" s="44"/>
      <c r="L155" s="44"/>
      <c r="M155" s="44"/>
      <c r="N155" s="56"/>
      <c r="O155" s="26"/>
      <c r="R155" s="72"/>
      <c r="S155" s="73" t="s">
        <v>126</v>
      </c>
      <c r="T155" s="73"/>
      <c r="U155" s="44"/>
      <c r="V155" s="102"/>
      <c r="W155" s="73"/>
      <c r="X155" s="73"/>
      <c r="Y155" s="44"/>
      <c r="Z155" s="44"/>
      <c r="AA155" s="134"/>
      <c r="AB155" s="134"/>
    </row>
    <row r="156" spans="2:28" ht="76.5">
      <c r="B156" s="25"/>
      <c r="C156" s="132">
        <f t="shared" ref="C156:C157" si="249">R156</f>
        <v>85</v>
      </c>
      <c r="D156" s="128" t="str">
        <f t="shared" ref="D156:D157" si="250">S156</f>
        <v>-</v>
      </c>
      <c r="E156" s="46" t="str">
        <f t="shared" ref="E156:E157" si="251">T156</f>
        <v xml:space="preserve">Многоканальная система автоматического оповещения по цифровым каналам связи «Рупор. БЛИЦ» </v>
      </c>
      <c r="F156" s="51" t="str">
        <f t="shared" ref="F156:F157" si="252">U156</f>
        <v>Национальный режим не предоставляется – запрет</v>
      </c>
      <c r="G156" s="45" t="str">
        <f t="shared" ref="G156:G157" si="253">W156</f>
        <v>шт.</v>
      </c>
      <c r="H156" s="52">
        <f t="shared" ref="H156:H157" si="254">X156</f>
        <v>1</v>
      </c>
      <c r="I156" s="28" t="s">
        <v>15</v>
      </c>
      <c r="J156" s="27" t="s">
        <v>15</v>
      </c>
      <c r="K156" s="27"/>
      <c r="L156" s="37">
        <f t="shared" ref="L156:L157" si="255">AA156</f>
        <v>2615344.5</v>
      </c>
      <c r="M156" s="1">
        <v>0</v>
      </c>
      <c r="N156" s="64">
        <f t="shared" ref="N156:N157" si="256">H156*M156</f>
        <v>0</v>
      </c>
      <c r="O156" s="26"/>
      <c r="R156" s="48">
        <f>R153+1</f>
        <v>85</v>
      </c>
      <c r="S156" s="77" t="s">
        <v>45</v>
      </c>
      <c r="T156" s="98" t="s">
        <v>239</v>
      </c>
      <c r="U156" s="51" t="s">
        <v>28</v>
      </c>
      <c r="V156" s="103" t="s">
        <v>294</v>
      </c>
      <c r="W156" s="76" t="s">
        <v>12</v>
      </c>
      <c r="X156" s="53">
        <v>1</v>
      </c>
      <c r="Y156" s="59" t="s">
        <v>37</v>
      </c>
      <c r="Z156" s="59" t="s">
        <v>39</v>
      </c>
      <c r="AA156" s="55">
        <v>2615344.5</v>
      </c>
      <c r="AB156" s="55">
        <f t="shared" ref="AB156:AB157" si="257">ROUND(X156*AA156,2)</f>
        <v>2615344.5</v>
      </c>
    </row>
    <row r="157" spans="2:28" ht="51">
      <c r="B157" s="25"/>
      <c r="C157" s="132">
        <f t="shared" si="249"/>
        <v>86</v>
      </c>
      <c r="D157" s="128" t="str">
        <f t="shared" si="250"/>
        <v>-</v>
      </c>
      <c r="E157" s="46" t="str">
        <f t="shared" si="251"/>
        <v>Техническая поддержка по пакету Standart сроком на 12 месяцев</v>
      </c>
      <c r="F157" s="51" t="str">
        <f t="shared" si="252"/>
        <v>Национальный режим предоставляется</v>
      </c>
      <c r="G157" s="45" t="str">
        <f t="shared" si="253"/>
        <v>шт.</v>
      </c>
      <c r="H157" s="52">
        <f t="shared" si="254"/>
        <v>3</v>
      </c>
      <c r="I157" s="28" t="s">
        <v>15</v>
      </c>
      <c r="J157" s="27" t="s">
        <v>15</v>
      </c>
      <c r="K157" s="27"/>
      <c r="L157" s="37">
        <f t="shared" si="255"/>
        <v>623210.4</v>
      </c>
      <c r="M157" s="1">
        <v>0</v>
      </c>
      <c r="N157" s="64">
        <f t="shared" si="256"/>
        <v>0</v>
      </c>
      <c r="O157" s="26"/>
      <c r="R157" s="88">
        <f>R156+1</f>
        <v>86</v>
      </c>
      <c r="S157" s="77" t="s">
        <v>45</v>
      </c>
      <c r="T157" s="98" t="s">
        <v>240</v>
      </c>
      <c r="U157" s="109" t="s">
        <v>27</v>
      </c>
      <c r="V157" s="79" t="s">
        <v>295</v>
      </c>
      <c r="W157" s="76" t="s">
        <v>12</v>
      </c>
      <c r="X157" s="107">
        <v>3</v>
      </c>
      <c r="Y157" s="59" t="s">
        <v>33</v>
      </c>
      <c r="Z157" s="39" t="s">
        <v>41</v>
      </c>
      <c r="AA157" s="55">
        <v>623210.4</v>
      </c>
      <c r="AB157" s="55">
        <f t="shared" si="257"/>
        <v>1869631.2</v>
      </c>
    </row>
    <row r="158" spans="2:28">
      <c r="B158" s="25"/>
      <c r="C158" s="42" t="str">
        <f>R158</f>
        <v>Компас-3D. Средства автоматизированного проектирования (CAD)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54"/>
      <c r="O158" s="26"/>
      <c r="R158" s="70" t="s">
        <v>127</v>
      </c>
      <c r="S158" s="71"/>
      <c r="T158" s="71"/>
      <c r="U158" s="43"/>
      <c r="V158" s="101"/>
      <c r="W158" s="71"/>
      <c r="X158" s="71"/>
      <c r="Y158" s="43"/>
      <c r="Z158" s="43"/>
      <c r="AA158" s="133"/>
      <c r="AB158" s="133"/>
    </row>
    <row r="159" spans="2:28">
      <c r="B159" s="25"/>
      <c r="C159" s="72"/>
      <c r="D159" s="44" t="str">
        <f>S159</f>
        <v>Исполнительный аппарат и филиалы (покупка новых лицензий и обновления на 1 год)</v>
      </c>
      <c r="E159" s="44"/>
      <c r="F159" s="44"/>
      <c r="G159" s="44"/>
      <c r="H159" s="44"/>
      <c r="I159" s="44"/>
      <c r="J159" s="44"/>
      <c r="K159" s="44"/>
      <c r="L159" s="44"/>
      <c r="M159" s="44"/>
      <c r="N159" s="56"/>
      <c r="O159" s="26"/>
      <c r="R159" s="72"/>
      <c r="S159" s="73" t="s">
        <v>128</v>
      </c>
      <c r="T159" s="73"/>
      <c r="U159" s="44"/>
      <c r="V159" s="102"/>
      <c r="W159" s="73"/>
      <c r="X159" s="73"/>
      <c r="Y159" s="44"/>
      <c r="Z159" s="44"/>
      <c r="AA159" s="134"/>
      <c r="AB159" s="134"/>
    </row>
    <row r="160" spans="2:28" ht="76.5">
      <c r="B160" s="25"/>
      <c r="C160" s="132">
        <f t="shared" ref="C160:C165" si="258">R160</f>
        <v>87</v>
      </c>
      <c r="D160" s="128" t="str">
        <f t="shared" ref="D160:D165" si="259">S160</f>
        <v>ASCON_time_ОО-0071514</v>
      </c>
      <c r="E160" s="46" t="str">
        <f t="shared" ref="E160:E165" si="260">T160</f>
        <v>Лицензия на право использования программного обеспечения: КОМПAС-3D v25 (лицензия на 1 год)</v>
      </c>
      <c r="F160" s="51" t="str">
        <f t="shared" ref="F160:F165" si="261">U160</f>
        <v>Национальный режим не предоставляется – запрет</v>
      </c>
      <c r="G160" s="45" t="str">
        <f t="shared" ref="G160:G165" si="262">W160</f>
        <v>шт.</v>
      </c>
      <c r="H160" s="52">
        <f t="shared" ref="H160:H165" si="263">X160</f>
        <v>5</v>
      </c>
      <c r="I160" s="28" t="s">
        <v>15</v>
      </c>
      <c r="J160" s="27" t="s">
        <v>15</v>
      </c>
      <c r="K160" s="27"/>
      <c r="L160" s="37">
        <f t="shared" ref="L160:L165" si="264">AA160</f>
        <v>143319</v>
      </c>
      <c r="M160" s="1">
        <v>0</v>
      </c>
      <c r="N160" s="64">
        <f t="shared" ref="N160:N165" si="265">H160*M160</f>
        <v>0</v>
      </c>
      <c r="O160" s="26"/>
      <c r="R160" s="74">
        <f>R157+1</f>
        <v>87</v>
      </c>
      <c r="S160" s="77" t="s">
        <v>129</v>
      </c>
      <c r="T160" s="99" t="s">
        <v>241</v>
      </c>
      <c r="U160" s="51" t="s">
        <v>28</v>
      </c>
      <c r="V160" s="103" t="s">
        <v>294</v>
      </c>
      <c r="W160" s="76" t="s">
        <v>12</v>
      </c>
      <c r="X160" s="88">
        <v>5</v>
      </c>
      <c r="Y160" s="59" t="s">
        <v>37</v>
      </c>
      <c r="Z160" s="59" t="s">
        <v>39</v>
      </c>
      <c r="AA160" s="55">
        <v>143319</v>
      </c>
      <c r="AB160" s="55">
        <f t="shared" ref="AB160:AB165" si="266">ROUND(X160*AA160,2)</f>
        <v>716595</v>
      </c>
    </row>
    <row r="161" spans="2:28" ht="76.5">
      <c r="B161" s="25"/>
      <c r="C161" s="132">
        <f t="shared" si="258"/>
        <v>88</v>
      </c>
      <c r="D161" s="128" t="str">
        <f t="shared" si="259"/>
        <v>ASCON_ОО-0071355</v>
      </c>
      <c r="E161" s="46" t="str">
        <f t="shared" si="260"/>
        <v>Лицензия на право использования программного обеспечения: Пакет обновления КОМПAС-3D и приложений с версии v24 до версии v25 (для постоянной лицензии)</v>
      </c>
      <c r="F161" s="51" t="str">
        <f t="shared" si="261"/>
        <v>Национальный режим не предоставляется – запрет</v>
      </c>
      <c r="G161" s="45" t="str">
        <f t="shared" si="262"/>
        <v>шт.</v>
      </c>
      <c r="H161" s="52">
        <f t="shared" si="263"/>
        <v>11</v>
      </c>
      <c r="I161" s="28" t="s">
        <v>15</v>
      </c>
      <c r="J161" s="27" t="s">
        <v>15</v>
      </c>
      <c r="K161" s="27"/>
      <c r="L161" s="37">
        <f t="shared" si="264"/>
        <v>111100</v>
      </c>
      <c r="M161" s="1">
        <v>0</v>
      </c>
      <c r="N161" s="64">
        <f t="shared" si="265"/>
        <v>0</v>
      </c>
      <c r="O161" s="26"/>
      <c r="R161" s="74">
        <f>R160+1</f>
        <v>88</v>
      </c>
      <c r="S161" s="77" t="s">
        <v>130</v>
      </c>
      <c r="T161" s="99" t="s">
        <v>242</v>
      </c>
      <c r="U161" s="51" t="s">
        <v>28</v>
      </c>
      <c r="V161" s="103" t="s">
        <v>294</v>
      </c>
      <c r="W161" s="76" t="s">
        <v>12</v>
      </c>
      <c r="X161" s="88">
        <v>11</v>
      </c>
      <c r="Y161" s="59" t="s">
        <v>37</v>
      </c>
      <c r="Z161" s="59" t="s">
        <v>39</v>
      </c>
      <c r="AA161" s="55">
        <v>111100</v>
      </c>
      <c r="AB161" s="55">
        <f t="shared" si="266"/>
        <v>1222100</v>
      </c>
    </row>
    <row r="162" spans="2:28" ht="76.5">
      <c r="B162" s="25"/>
      <c r="C162" s="132">
        <f t="shared" si="258"/>
        <v>89</v>
      </c>
      <c r="D162" s="128" t="str">
        <f t="shared" si="259"/>
        <v>ASCON_ОО-0071358</v>
      </c>
      <c r="E162" s="46" t="str">
        <f t="shared" si="260"/>
        <v>Лицензия на право использования программного обеспечения: Пакет обновления КОМПАС-График и приложений с версии v24 до версии v25 (для постоянной лицензии)</v>
      </c>
      <c r="F162" s="51" t="str">
        <f t="shared" si="261"/>
        <v>Национальный режим не предоставляется – запрет</v>
      </c>
      <c r="G162" s="45" t="str">
        <f t="shared" si="262"/>
        <v>шт.</v>
      </c>
      <c r="H162" s="52">
        <f t="shared" si="263"/>
        <v>2</v>
      </c>
      <c r="I162" s="28" t="s">
        <v>15</v>
      </c>
      <c r="J162" s="27" t="s">
        <v>15</v>
      </c>
      <c r="K162" s="27"/>
      <c r="L162" s="37">
        <f t="shared" si="264"/>
        <v>60882.8</v>
      </c>
      <c r="M162" s="1">
        <v>0</v>
      </c>
      <c r="N162" s="64">
        <f t="shared" si="265"/>
        <v>0</v>
      </c>
      <c r="O162" s="26"/>
      <c r="R162" s="74">
        <f>R161+1</f>
        <v>89</v>
      </c>
      <c r="S162" s="77" t="s">
        <v>131</v>
      </c>
      <c r="T162" s="99" t="s">
        <v>243</v>
      </c>
      <c r="U162" s="51" t="s">
        <v>28</v>
      </c>
      <c r="V162" s="103" t="s">
        <v>294</v>
      </c>
      <c r="W162" s="76" t="s">
        <v>12</v>
      </c>
      <c r="X162" s="88">
        <v>2</v>
      </c>
      <c r="Y162" s="59" t="s">
        <v>37</v>
      </c>
      <c r="Z162" s="59" t="s">
        <v>39</v>
      </c>
      <c r="AA162" s="55">
        <v>60882.8</v>
      </c>
      <c r="AB162" s="55">
        <f t="shared" si="266"/>
        <v>121765.6</v>
      </c>
    </row>
    <row r="163" spans="2:28" ht="76.5">
      <c r="B163" s="25"/>
      <c r="C163" s="132">
        <f t="shared" si="258"/>
        <v>90</v>
      </c>
      <c r="D163" s="128" t="str">
        <f t="shared" si="259"/>
        <v>ASCON_ОО-0071370</v>
      </c>
      <c r="E163" s="46" t="str">
        <f t="shared" si="260"/>
        <v>Лицензия на право использования программного обеспечения: Пакет обновления Стандартные Изделия: Электрические аппараты и арматура 3D для КОМПАС с версии v24 до версии v25 (для постоянной лицензии)</v>
      </c>
      <c r="F163" s="51" t="str">
        <f t="shared" si="261"/>
        <v>Национальный режим не предоставляется – запрет</v>
      </c>
      <c r="G163" s="45" t="str">
        <f t="shared" si="262"/>
        <v>шт.</v>
      </c>
      <c r="H163" s="52">
        <f t="shared" si="263"/>
        <v>2</v>
      </c>
      <c r="I163" s="28" t="s">
        <v>15</v>
      </c>
      <c r="J163" s="27" t="s">
        <v>15</v>
      </c>
      <c r="K163" s="27"/>
      <c r="L163" s="37">
        <f t="shared" si="264"/>
        <v>16887.2</v>
      </c>
      <c r="M163" s="1">
        <v>0</v>
      </c>
      <c r="N163" s="64">
        <f t="shared" si="265"/>
        <v>0</v>
      </c>
      <c r="O163" s="26"/>
      <c r="R163" s="74">
        <f t="shared" ref="R163:R165" si="267">R162+1</f>
        <v>90</v>
      </c>
      <c r="S163" s="77" t="s">
        <v>132</v>
      </c>
      <c r="T163" s="99" t="s">
        <v>244</v>
      </c>
      <c r="U163" s="51" t="s">
        <v>28</v>
      </c>
      <c r="V163" s="103" t="s">
        <v>294</v>
      </c>
      <c r="W163" s="76" t="s">
        <v>12</v>
      </c>
      <c r="X163" s="88">
        <v>2</v>
      </c>
      <c r="Y163" s="59" t="s">
        <v>37</v>
      </c>
      <c r="Z163" s="59" t="s">
        <v>39</v>
      </c>
      <c r="AA163" s="55">
        <v>16887.2</v>
      </c>
      <c r="AB163" s="55">
        <f t="shared" si="266"/>
        <v>33774.400000000001</v>
      </c>
    </row>
    <row r="164" spans="2:28" ht="76.5">
      <c r="B164" s="25"/>
      <c r="C164" s="132">
        <f t="shared" si="258"/>
        <v>91</v>
      </c>
      <c r="D164" s="128" t="str">
        <f t="shared" si="259"/>
        <v>ASCON_ОО-0069829</v>
      </c>
      <c r="E164" s="46" t="str">
        <f t="shared" si="260"/>
        <v>Лицензия на право использования программного обеспечения: Система защиты документов V4</v>
      </c>
      <c r="F164" s="51" t="str">
        <f t="shared" si="261"/>
        <v>Национальный режим не предоставляется – запрет</v>
      </c>
      <c r="G164" s="45" t="str">
        <f t="shared" si="262"/>
        <v>шт.</v>
      </c>
      <c r="H164" s="52">
        <f t="shared" si="263"/>
        <v>3</v>
      </c>
      <c r="I164" s="28" t="s">
        <v>15</v>
      </c>
      <c r="J164" s="27" t="s">
        <v>15</v>
      </c>
      <c r="K164" s="27"/>
      <c r="L164" s="37">
        <f t="shared" si="264"/>
        <v>23664.3</v>
      </c>
      <c r="M164" s="1">
        <v>0</v>
      </c>
      <c r="N164" s="64">
        <f t="shared" si="265"/>
        <v>0</v>
      </c>
      <c r="O164" s="26"/>
      <c r="R164" s="74">
        <f>R163+1</f>
        <v>91</v>
      </c>
      <c r="S164" s="77" t="s">
        <v>133</v>
      </c>
      <c r="T164" s="99" t="s">
        <v>245</v>
      </c>
      <c r="U164" s="51" t="s">
        <v>28</v>
      </c>
      <c r="V164" s="104" t="s">
        <v>294</v>
      </c>
      <c r="W164" s="76" t="s">
        <v>12</v>
      </c>
      <c r="X164" s="88">
        <v>3</v>
      </c>
      <c r="Y164" s="59" t="s">
        <v>37</v>
      </c>
      <c r="Z164" s="59" t="s">
        <v>39</v>
      </c>
      <c r="AA164" s="55">
        <v>23664.3</v>
      </c>
      <c r="AB164" s="55">
        <f t="shared" si="266"/>
        <v>70992.899999999994</v>
      </c>
    </row>
    <row r="165" spans="2:28" ht="76.5">
      <c r="B165" s="25"/>
      <c r="C165" s="132">
        <f t="shared" si="258"/>
        <v>92</v>
      </c>
      <c r="D165" s="128" t="str">
        <f t="shared" si="259"/>
        <v>ASCON_ОО-0069798</v>
      </c>
      <c r="E165" s="46" t="str">
        <f t="shared" si="260"/>
        <v>Лицензия на право использования программного обеспечения: Размерные цепи (приложение для КОМПАС-3D) (постоянная лицензия)</v>
      </c>
      <c r="F165" s="51" t="str">
        <f t="shared" si="261"/>
        <v>Национальный режим не предоставляется – запрет</v>
      </c>
      <c r="G165" s="45" t="str">
        <f t="shared" si="262"/>
        <v>шт.</v>
      </c>
      <c r="H165" s="52">
        <f t="shared" si="263"/>
        <v>3</v>
      </c>
      <c r="I165" s="28" t="s">
        <v>15</v>
      </c>
      <c r="J165" s="27" t="s">
        <v>15</v>
      </c>
      <c r="K165" s="27"/>
      <c r="L165" s="37">
        <f t="shared" si="264"/>
        <v>31885.7</v>
      </c>
      <c r="M165" s="1">
        <v>0</v>
      </c>
      <c r="N165" s="64">
        <f t="shared" si="265"/>
        <v>0</v>
      </c>
      <c r="O165" s="26"/>
      <c r="R165" s="74">
        <f t="shared" si="267"/>
        <v>92</v>
      </c>
      <c r="S165" s="77" t="s">
        <v>134</v>
      </c>
      <c r="T165" s="99" t="s">
        <v>246</v>
      </c>
      <c r="U165" s="51" t="s">
        <v>28</v>
      </c>
      <c r="V165" s="104" t="s">
        <v>294</v>
      </c>
      <c r="W165" s="76" t="s">
        <v>12</v>
      </c>
      <c r="X165" s="88">
        <v>3</v>
      </c>
      <c r="Y165" s="59" t="s">
        <v>37</v>
      </c>
      <c r="Z165" s="59" t="s">
        <v>39</v>
      </c>
      <c r="AA165" s="55">
        <v>31885.7</v>
      </c>
      <c r="AB165" s="55">
        <f t="shared" si="266"/>
        <v>95657.1</v>
      </c>
    </row>
    <row r="166" spans="2:28">
      <c r="B166" s="25"/>
      <c r="C166" s="42" t="str">
        <f>R166</f>
        <v>ПК Кредо. Средства информационного моделирования зданий и сооружений, архитектурно-строительного проектирования (BIM, AEC CAD)</v>
      </c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54"/>
      <c r="O166" s="26"/>
      <c r="R166" s="70" t="s">
        <v>135</v>
      </c>
      <c r="S166" s="71"/>
      <c r="T166" s="71"/>
      <c r="U166" s="43"/>
      <c r="V166" s="101"/>
      <c r="W166" s="71"/>
      <c r="X166" s="71"/>
      <c r="Y166" s="43"/>
      <c r="Z166" s="43"/>
      <c r="AA166" s="133"/>
      <c r="AB166" s="133"/>
    </row>
    <row r="167" spans="2:28">
      <c r="B167" s="25"/>
      <c r="C167" s="72"/>
      <c r="D167" s="44" t="str">
        <f>S167</f>
        <v>Бурейская ГЭС (обновления на 1 год)</v>
      </c>
      <c r="E167" s="44"/>
      <c r="F167" s="44"/>
      <c r="G167" s="44"/>
      <c r="H167" s="44"/>
      <c r="I167" s="44"/>
      <c r="J167" s="44"/>
      <c r="K167" s="44"/>
      <c r="L167" s="44"/>
      <c r="M167" s="44"/>
      <c r="N167" s="56"/>
      <c r="O167" s="26"/>
      <c r="R167" s="72"/>
      <c r="S167" s="73" t="s">
        <v>136</v>
      </c>
      <c r="T167" s="73"/>
      <c r="U167" s="44"/>
      <c r="V167" s="102"/>
      <c r="W167" s="73"/>
      <c r="X167" s="73"/>
      <c r="Y167" s="44"/>
      <c r="Z167" s="44"/>
      <c r="AA167" s="134"/>
      <c r="AB167" s="134"/>
    </row>
    <row r="168" spans="2:28" ht="76.5">
      <c r="B168" s="25"/>
      <c r="C168" s="132">
        <f t="shared" ref="C168:C173" si="268">R168</f>
        <v>93</v>
      </c>
      <c r="D168" s="128" t="str">
        <f t="shared" ref="D168:D173" si="269">S168</f>
        <v>-</v>
      </c>
      <c r="E168" s="46" t="str">
        <f t="shared" ref="E168:E173" si="270">T168</f>
        <v>Право на обновление программы для ЭВМ Программная система ТИМ КРЕДО ТОПОГРАФИЯ 12 мес. (продление)</v>
      </c>
      <c r="F168" s="51" t="str">
        <f t="shared" ref="F168:F173" si="271">U168</f>
        <v>Национальный режим не предоставляется – запрет</v>
      </c>
      <c r="G168" s="45" t="str">
        <f t="shared" ref="G168:G173" si="272">W168</f>
        <v>шт.</v>
      </c>
      <c r="H168" s="52">
        <f t="shared" ref="H168:H173" si="273">X168</f>
        <v>3</v>
      </c>
      <c r="I168" s="28" t="s">
        <v>15</v>
      </c>
      <c r="J168" s="27" t="s">
        <v>15</v>
      </c>
      <c r="K168" s="27"/>
      <c r="L168" s="37">
        <f t="shared" ref="L168:L173" si="274">AA168</f>
        <v>29269.8</v>
      </c>
      <c r="M168" s="1">
        <v>0</v>
      </c>
      <c r="N168" s="64">
        <f t="shared" ref="N168:N173" si="275">H168*M168</f>
        <v>0</v>
      </c>
      <c r="O168" s="26"/>
      <c r="R168" s="74">
        <f>R165+1</f>
        <v>93</v>
      </c>
      <c r="S168" s="77" t="s">
        <v>45</v>
      </c>
      <c r="T168" s="99" t="s">
        <v>247</v>
      </c>
      <c r="U168" s="51" t="s">
        <v>28</v>
      </c>
      <c r="V168" s="103" t="s">
        <v>294</v>
      </c>
      <c r="W168" s="76" t="s">
        <v>12</v>
      </c>
      <c r="X168" s="125">
        <v>3</v>
      </c>
      <c r="Y168" s="59" t="s">
        <v>37</v>
      </c>
      <c r="Z168" s="59" t="s">
        <v>39</v>
      </c>
      <c r="AA168" s="55">
        <v>29269.8</v>
      </c>
      <c r="AB168" s="55">
        <f t="shared" ref="AB168:AB173" si="276">ROUND(X168*AA168,2)</f>
        <v>87809.4</v>
      </c>
    </row>
    <row r="169" spans="2:28" ht="76.5">
      <c r="B169" s="25"/>
      <c r="C169" s="132">
        <f t="shared" si="268"/>
        <v>94</v>
      </c>
      <c r="D169" s="128" t="str">
        <f t="shared" si="269"/>
        <v>-</v>
      </c>
      <c r="E169" s="46" t="str">
        <f t="shared" si="270"/>
        <v>Право на обновление программы для ЭВМ Программная система ТИМ КРЕДО ГНСС 12 мес. (продление)</v>
      </c>
      <c r="F169" s="51" t="str">
        <f t="shared" si="271"/>
        <v>Национальный режим не предоставляется – запрет</v>
      </c>
      <c r="G169" s="45" t="str">
        <f t="shared" si="272"/>
        <v>шт.</v>
      </c>
      <c r="H169" s="52">
        <f t="shared" si="273"/>
        <v>1</v>
      </c>
      <c r="I169" s="28" t="s">
        <v>15</v>
      </c>
      <c r="J169" s="27" t="s">
        <v>15</v>
      </c>
      <c r="K169" s="27"/>
      <c r="L169" s="37">
        <f t="shared" si="274"/>
        <v>26830.65</v>
      </c>
      <c r="M169" s="1">
        <v>0</v>
      </c>
      <c r="N169" s="64">
        <f t="shared" si="275"/>
        <v>0</v>
      </c>
      <c r="O169" s="26"/>
      <c r="R169" s="48">
        <f>R168+1</f>
        <v>94</v>
      </c>
      <c r="S169" s="77" t="s">
        <v>45</v>
      </c>
      <c r="T169" s="99" t="s">
        <v>248</v>
      </c>
      <c r="U169" s="51" t="s">
        <v>28</v>
      </c>
      <c r="V169" s="103" t="s">
        <v>294</v>
      </c>
      <c r="W169" s="76" t="s">
        <v>12</v>
      </c>
      <c r="X169" s="126">
        <v>1</v>
      </c>
      <c r="Y169" s="59" t="s">
        <v>37</v>
      </c>
      <c r="Z169" s="59" t="s">
        <v>39</v>
      </c>
      <c r="AA169" s="55">
        <v>26830.65</v>
      </c>
      <c r="AB169" s="55">
        <f t="shared" si="276"/>
        <v>26830.65</v>
      </c>
    </row>
    <row r="170" spans="2:28" ht="76.5">
      <c r="B170" s="25"/>
      <c r="C170" s="132">
        <f t="shared" si="268"/>
        <v>95</v>
      </c>
      <c r="D170" s="128" t="str">
        <f t="shared" si="269"/>
        <v>-</v>
      </c>
      <c r="E170" s="46" t="str">
        <f t="shared" si="270"/>
        <v>Право на обновление программы для ЭВМ Программная система ТИМ КРЕДО ДАТ 12 мес. (продление)</v>
      </c>
      <c r="F170" s="51" t="str">
        <f t="shared" si="271"/>
        <v>Национальный режим не предоставляется – запрет</v>
      </c>
      <c r="G170" s="45" t="str">
        <f t="shared" si="272"/>
        <v>шт.</v>
      </c>
      <c r="H170" s="52">
        <f t="shared" si="273"/>
        <v>3</v>
      </c>
      <c r="I170" s="28" t="s">
        <v>15</v>
      </c>
      <c r="J170" s="27" t="s">
        <v>15</v>
      </c>
      <c r="K170" s="27"/>
      <c r="L170" s="37">
        <f t="shared" si="274"/>
        <v>23415.84</v>
      </c>
      <c r="M170" s="1">
        <v>0</v>
      </c>
      <c r="N170" s="64">
        <f t="shared" si="275"/>
        <v>0</v>
      </c>
      <c r="O170" s="26"/>
      <c r="R170" s="48">
        <f>R169+1</f>
        <v>95</v>
      </c>
      <c r="S170" s="77" t="s">
        <v>45</v>
      </c>
      <c r="T170" s="99" t="s">
        <v>249</v>
      </c>
      <c r="U170" s="51" t="s">
        <v>28</v>
      </c>
      <c r="V170" s="103" t="s">
        <v>294</v>
      </c>
      <c r="W170" s="76" t="s">
        <v>12</v>
      </c>
      <c r="X170" s="126">
        <v>3</v>
      </c>
      <c r="Y170" s="59" t="s">
        <v>37</v>
      </c>
      <c r="Z170" s="59" t="s">
        <v>39</v>
      </c>
      <c r="AA170" s="55">
        <v>23415.84</v>
      </c>
      <c r="AB170" s="55">
        <f t="shared" si="276"/>
        <v>70247.520000000004</v>
      </c>
    </row>
    <row r="171" spans="2:28" ht="76.5">
      <c r="B171" s="25"/>
      <c r="C171" s="132">
        <f t="shared" si="268"/>
        <v>96</v>
      </c>
      <c r="D171" s="128" t="str">
        <f t="shared" si="269"/>
        <v>-</v>
      </c>
      <c r="E171" s="46" t="str">
        <f t="shared" si="270"/>
        <v>Право на обновление программы для ЭВМ Программная система ТИМ КРЕДО НИВЕЛИР 12 мес. (продление)</v>
      </c>
      <c r="F171" s="51" t="str">
        <f t="shared" si="271"/>
        <v>Национальный режим не предоставляется – запрет</v>
      </c>
      <c r="G171" s="45" t="str">
        <f t="shared" si="272"/>
        <v>шт.</v>
      </c>
      <c r="H171" s="52">
        <f t="shared" si="273"/>
        <v>2</v>
      </c>
      <c r="I171" s="28" t="s">
        <v>15</v>
      </c>
      <c r="J171" s="27" t="s">
        <v>15</v>
      </c>
      <c r="K171" s="27"/>
      <c r="L171" s="37">
        <f t="shared" si="274"/>
        <v>17561.88</v>
      </c>
      <c r="M171" s="1">
        <v>0</v>
      </c>
      <c r="N171" s="64">
        <f t="shared" si="275"/>
        <v>0</v>
      </c>
      <c r="O171" s="26"/>
      <c r="R171" s="48">
        <f>R170+1</f>
        <v>96</v>
      </c>
      <c r="S171" s="77" t="s">
        <v>45</v>
      </c>
      <c r="T171" s="99" t="s">
        <v>250</v>
      </c>
      <c r="U171" s="51" t="s">
        <v>28</v>
      </c>
      <c r="V171" s="103" t="s">
        <v>294</v>
      </c>
      <c r="W171" s="76" t="s">
        <v>12</v>
      </c>
      <c r="X171" s="126">
        <v>2</v>
      </c>
      <c r="Y171" s="59" t="s">
        <v>37</v>
      </c>
      <c r="Z171" s="59" t="s">
        <v>39</v>
      </c>
      <c r="AA171" s="55">
        <v>17561.88</v>
      </c>
      <c r="AB171" s="55">
        <f t="shared" si="276"/>
        <v>35123.760000000002</v>
      </c>
    </row>
    <row r="172" spans="2:28" ht="76.5">
      <c r="B172" s="25"/>
      <c r="C172" s="132">
        <f t="shared" si="268"/>
        <v>97</v>
      </c>
      <c r="D172" s="128" t="str">
        <f t="shared" si="269"/>
        <v>-</v>
      </c>
      <c r="E172" s="46" t="str">
        <f t="shared" si="270"/>
        <v>Право на обновление программы для ЭВМ Программная система ТИМ КРЕДО ТРАНСКОР 12 мес. (продление)</v>
      </c>
      <c r="F172" s="51" t="str">
        <f t="shared" si="271"/>
        <v>Национальный режим не предоставляется – запрет</v>
      </c>
      <c r="G172" s="45" t="str">
        <f t="shared" si="272"/>
        <v>шт.</v>
      </c>
      <c r="H172" s="52">
        <f t="shared" si="273"/>
        <v>1</v>
      </c>
      <c r="I172" s="28" t="s">
        <v>15</v>
      </c>
      <c r="J172" s="27" t="s">
        <v>15</v>
      </c>
      <c r="K172" s="27"/>
      <c r="L172" s="37">
        <f t="shared" si="274"/>
        <v>17074.05</v>
      </c>
      <c r="M172" s="1">
        <v>0</v>
      </c>
      <c r="N172" s="64">
        <f t="shared" si="275"/>
        <v>0</v>
      </c>
      <c r="O172" s="26"/>
      <c r="R172" s="48">
        <f>R171+1</f>
        <v>97</v>
      </c>
      <c r="S172" s="77" t="s">
        <v>45</v>
      </c>
      <c r="T172" s="99" t="s">
        <v>251</v>
      </c>
      <c r="U172" s="51" t="s">
        <v>28</v>
      </c>
      <c r="V172" s="103" t="s">
        <v>294</v>
      </c>
      <c r="W172" s="76" t="s">
        <v>12</v>
      </c>
      <c r="X172" s="126">
        <v>1</v>
      </c>
      <c r="Y172" s="59" t="s">
        <v>37</v>
      </c>
      <c r="Z172" s="59" t="s">
        <v>39</v>
      </c>
      <c r="AA172" s="55">
        <v>17074.05</v>
      </c>
      <c r="AB172" s="55">
        <f t="shared" si="276"/>
        <v>17074.05</v>
      </c>
    </row>
    <row r="173" spans="2:28" ht="76.5">
      <c r="B173" s="25"/>
      <c r="C173" s="132">
        <f t="shared" si="268"/>
        <v>98</v>
      </c>
      <c r="D173" s="128" t="str">
        <f t="shared" si="269"/>
        <v>-</v>
      </c>
      <c r="E173" s="46" t="str">
        <f t="shared" si="270"/>
        <v>Право на обновление программы для ЭВМ Программная система ТИМ КРЕДО ТРАНСФОРМ 12 мес. (продление)</v>
      </c>
      <c r="F173" s="51" t="str">
        <f t="shared" si="271"/>
        <v>Национальный режим не предоставляется – запрет</v>
      </c>
      <c r="G173" s="45" t="str">
        <f t="shared" si="272"/>
        <v>шт.</v>
      </c>
      <c r="H173" s="52">
        <f t="shared" si="273"/>
        <v>1</v>
      </c>
      <c r="I173" s="28" t="s">
        <v>15</v>
      </c>
      <c r="J173" s="27" t="s">
        <v>15</v>
      </c>
      <c r="K173" s="27"/>
      <c r="L173" s="37">
        <f t="shared" si="274"/>
        <v>13659.24</v>
      </c>
      <c r="M173" s="1">
        <v>0</v>
      </c>
      <c r="N173" s="64">
        <f t="shared" si="275"/>
        <v>0</v>
      </c>
      <c r="O173" s="26"/>
      <c r="R173" s="48">
        <f>R172+1</f>
        <v>98</v>
      </c>
      <c r="S173" s="77" t="s">
        <v>45</v>
      </c>
      <c r="T173" s="99" t="s">
        <v>252</v>
      </c>
      <c r="U173" s="51" t="s">
        <v>28</v>
      </c>
      <c r="V173" s="103" t="s">
        <v>294</v>
      </c>
      <c r="W173" s="76" t="s">
        <v>12</v>
      </c>
      <c r="X173" s="126">
        <v>1</v>
      </c>
      <c r="Y173" s="59" t="s">
        <v>37</v>
      </c>
      <c r="Z173" s="59" t="s">
        <v>39</v>
      </c>
      <c r="AA173" s="55">
        <v>13659.24</v>
      </c>
      <c r="AB173" s="55">
        <f t="shared" si="276"/>
        <v>13659.24</v>
      </c>
    </row>
    <row r="174" spans="2:28">
      <c r="B174" s="25"/>
      <c r="C174" s="72"/>
      <c r="D174" s="44" t="str">
        <f>S174</f>
        <v>Дагестанский филиал (обновления на 1 год)</v>
      </c>
      <c r="E174" s="44"/>
      <c r="F174" s="44"/>
      <c r="G174" s="44"/>
      <c r="H174" s="44"/>
      <c r="I174" s="44"/>
      <c r="J174" s="44"/>
      <c r="K174" s="44"/>
      <c r="L174" s="44"/>
      <c r="M174" s="44"/>
      <c r="N174" s="56"/>
      <c r="O174" s="26"/>
      <c r="R174" s="72"/>
      <c r="S174" s="73" t="s">
        <v>137</v>
      </c>
      <c r="T174" s="73"/>
      <c r="U174" s="44"/>
      <c r="V174" s="102"/>
      <c r="W174" s="73"/>
      <c r="X174" s="73"/>
      <c r="Y174" s="44"/>
      <c r="Z174" s="44"/>
      <c r="AA174" s="134"/>
      <c r="AB174" s="134"/>
    </row>
    <row r="175" spans="2:28" ht="76.5">
      <c r="B175" s="25"/>
      <c r="C175" s="132">
        <f t="shared" ref="C175:C179" si="277">R175</f>
        <v>99</v>
      </c>
      <c r="D175" s="128" t="str">
        <f t="shared" ref="D175:D179" si="278">S175</f>
        <v>-</v>
      </c>
      <c r="E175" s="46" t="str">
        <f t="shared" ref="E175:E179" si="279">T175</f>
        <v>Право на обновление программы для ЭВМ Программная система ТИМ КРЕДО ТОПОГРАФИЯ 12 мес. (продление)</v>
      </c>
      <c r="F175" s="51" t="str">
        <f t="shared" ref="F175:F179" si="280">U175</f>
        <v>Национальный режим не предоставляется – запрет</v>
      </c>
      <c r="G175" s="45" t="str">
        <f t="shared" ref="G175:G179" si="281">W175</f>
        <v>шт.</v>
      </c>
      <c r="H175" s="52">
        <f t="shared" ref="H175:H179" si="282">X175</f>
        <v>3</v>
      </c>
      <c r="I175" s="28" t="s">
        <v>15</v>
      </c>
      <c r="J175" s="27" t="s">
        <v>15</v>
      </c>
      <c r="K175" s="27"/>
      <c r="L175" s="37">
        <f t="shared" ref="L175:L179" si="283">AA175</f>
        <v>29269.8</v>
      </c>
      <c r="M175" s="1">
        <v>0</v>
      </c>
      <c r="N175" s="64">
        <f t="shared" ref="N175:N179" si="284">H175*M175</f>
        <v>0</v>
      </c>
      <c r="O175" s="26"/>
      <c r="R175" s="48">
        <f>R173+1</f>
        <v>99</v>
      </c>
      <c r="S175" s="77" t="s">
        <v>45</v>
      </c>
      <c r="T175" s="99" t="s">
        <v>247</v>
      </c>
      <c r="U175" s="51" t="s">
        <v>28</v>
      </c>
      <c r="V175" s="103" t="s">
        <v>294</v>
      </c>
      <c r="W175" s="76" t="s">
        <v>12</v>
      </c>
      <c r="X175" s="125">
        <v>3</v>
      </c>
      <c r="Y175" s="59" t="s">
        <v>37</v>
      </c>
      <c r="Z175" s="59" t="s">
        <v>39</v>
      </c>
      <c r="AA175" s="55">
        <v>29269.8</v>
      </c>
      <c r="AB175" s="55">
        <f t="shared" ref="AB175:AB179" si="285">ROUND(X175*AA175,2)</f>
        <v>87809.4</v>
      </c>
    </row>
    <row r="176" spans="2:28" ht="76.5">
      <c r="B176" s="25"/>
      <c r="C176" s="132">
        <f t="shared" si="277"/>
        <v>100</v>
      </c>
      <c r="D176" s="128" t="str">
        <f t="shared" si="278"/>
        <v>-</v>
      </c>
      <c r="E176" s="46" t="str">
        <f t="shared" si="279"/>
        <v>Право на обновление программы для ЭВМ Программная система ТИМ КРЕДО ГНСС 12 мес. (продление)</v>
      </c>
      <c r="F176" s="51" t="str">
        <f t="shared" si="280"/>
        <v>Национальный режим не предоставляется – запрет</v>
      </c>
      <c r="G176" s="45" t="str">
        <f t="shared" si="281"/>
        <v>шт.</v>
      </c>
      <c r="H176" s="52">
        <f t="shared" si="282"/>
        <v>1</v>
      </c>
      <c r="I176" s="28" t="s">
        <v>15</v>
      </c>
      <c r="J176" s="27" t="s">
        <v>15</v>
      </c>
      <c r="K176" s="27"/>
      <c r="L176" s="37">
        <f t="shared" si="283"/>
        <v>26830.65</v>
      </c>
      <c r="M176" s="1">
        <v>0</v>
      </c>
      <c r="N176" s="64">
        <f t="shared" si="284"/>
        <v>0</v>
      </c>
      <c r="O176" s="26"/>
      <c r="R176" s="48">
        <f t="shared" ref="R176:R179" si="286">R175+1</f>
        <v>100</v>
      </c>
      <c r="S176" s="77" t="s">
        <v>45</v>
      </c>
      <c r="T176" s="99" t="s">
        <v>248</v>
      </c>
      <c r="U176" s="51" t="s">
        <v>28</v>
      </c>
      <c r="V176" s="103" t="s">
        <v>294</v>
      </c>
      <c r="W176" s="76" t="s">
        <v>12</v>
      </c>
      <c r="X176" s="126">
        <v>1</v>
      </c>
      <c r="Y176" s="59" t="s">
        <v>37</v>
      </c>
      <c r="Z176" s="59" t="s">
        <v>39</v>
      </c>
      <c r="AA176" s="55">
        <v>26830.65</v>
      </c>
      <c r="AB176" s="55">
        <f t="shared" si="285"/>
        <v>26830.65</v>
      </c>
    </row>
    <row r="177" spans="2:28" ht="76.5">
      <c r="B177" s="25"/>
      <c r="C177" s="132">
        <f t="shared" si="277"/>
        <v>101</v>
      </c>
      <c r="D177" s="128" t="str">
        <f t="shared" si="278"/>
        <v>-</v>
      </c>
      <c r="E177" s="46" t="str">
        <f t="shared" si="279"/>
        <v>Право на обновление программы для ЭВМ Программная система ТИМ КРЕДО НИВЕЛИР 12 мес. (продление)</v>
      </c>
      <c r="F177" s="51" t="str">
        <f t="shared" si="280"/>
        <v>Национальный режим не предоставляется – запрет</v>
      </c>
      <c r="G177" s="45" t="str">
        <f t="shared" si="281"/>
        <v>шт.</v>
      </c>
      <c r="H177" s="52">
        <f t="shared" si="282"/>
        <v>3</v>
      </c>
      <c r="I177" s="28" t="s">
        <v>15</v>
      </c>
      <c r="J177" s="27" t="s">
        <v>15</v>
      </c>
      <c r="K177" s="27"/>
      <c r="L177" s="37">
        <f t="shared" si="283"/>
        <v>17561.88</v>
      </c>
      <c r="M177" s="1">
        <v>0</v>
      </c>
      <c r="N177" s="64">
        <f t="shared" si="284"/>
        <v>0</v>
      </c>
      <c r="O177" s="26"/>
      <c r="R177" s="48">
        <f t="shared" si="286"/>
        <v>101</v>
      </c>
      <c r="S177" s="77" t="s">
        <v>45</v>
      </c>
      <c r="T177" s="99" t="s">
        <v>250</v>
      </c>
      <c r="U177" s="51" t="s">
        <v>28</v>
      </c>
      <c r="V177" s="103" t="s">
        <v>294</v>
      </c>
      <c r="W177" s="76" t="s">
        <v>12</v>
      </c>
      <c r="X177" s="126">
        <v>3</v>
      </c>
      <c r="Y177" s="59" t="s">
        <v>37</v>
      </c>
      <c r="Z177" s="59" t="s">
        <v>39</v>
      </c>
      <c r="AA177" s="55">
        <v>17561.88</v>
      </c>
      <c r="AB177" s="55">
        <f t="shared" si="285"/>
        <v>52685.64</v>
      </c>
    </row>
    <row r="178" spans="2:28" ht="76.5">
      <c r="B178" s="25"/>
      <c r="C178" s="132">
        <f t="shared" si="277"/>
        <v>102</v>
      </c>
      <c r="D178" s="128" t="str">
        <f t="shared" si="278"/>
        <v>-</v>
      </c>
      <c r="E178" s="46" t="str">
        <f t="shared" si="279"/>
        <v>Право на обновление программы для ЭВМ Программная система ТИМ КРЕДО РАСЧЕТ ДЕФОРМАЦИЙ 12 мес. (продление)</v>
      </c>
      <c r="F178" s="51" t="str">
        <f t="shared" si="280"/>
        <v>Национальный режим не предоставляется – запрет</v>
      </c>
      <c r="G178" s="45" t="str">
        <f t="shared" si="281"/>
        <v>шт.</v>
      </c>
      <c r="H178" s="52">
        <f t="shared" si="282"/>
        <v>2</v>
      </c>
      <c r="I178" s="28" t="s">
        <v>15</v>
      </c>
      <c r="J178" s="27" t="s">
        <v>15</v>
      </c>
      <c r="K178" s="27"/>
      <c r="L178" s="37">
        <f t="shared" si="283"/>
        <v>16098.39</v>
      </c>
      <c r="M178" s="1">
        <v>0</v>
      </c>
      <c r="N178" s="64">
        <f t="shared" si="284"/>
        <v>0</v>
      </c>
      <c r="O178" s="26"/>
      <c r="R178" s="48">
        <f t="shared" si="286"/>
        <v>102</v>
      </c>
      <c r="S178" s="77" t="s">
        <v>45</v>
      </c>
      <c r="T178" s="99" t="s">
        <v>253</v>
      </c>
      <c r="U178" s="51" t="s">
        <v>28</v>
      </c>
      <c r="V178" s="103" t="s">
        <v>294</v>
      </c>
      <c r="W178" s="76" t="s">
        <v>12</v>
      </c>
      <c r="X178" s="126">
        <v>2</v>
      </c>
      <c r="Y178" s="59" t="s">
        <v>37</v>
      </c>
      <c r="Z178" s="59" t="s">
        <v>39</v>
      </c>
      <c r="AA178" s="55">
        <v>16098.39</v>
      </c>
      <c r="AB178" s="55">
        <f t="shared" si="285"/>
        <v>32196.78</v>
      </c>
    </row>
    <row r="179" spans="2:28" ht="76.5">
      <c r="B179" s="25"/>
      <c r="C179" s="132">
        <f t="shared" si="277"/>
        <v>103</v>
      </c>
      <c r="D179" s="128" t="str">
        <f t="shared" si="278"/>
        <v>-</v>
      </c>
      <c r="E179" s="46" t="str">
        <f t="shared" si="279"/>
        <v>Право на обновление программы для ЭВМ Программная система ТИМ КРЕДО ТРАНСКОР 12 мес. (продление)</v>
      </c>
      <c r="F179" s="51" t="str">
        <f t="shared" si="280"/>
        <v>Национальный режим не предоставляется – запрет</v>
      </c>
      <c r="G179" s="45" t="str">
        <f t="shared" si="281"/>
        <v>шт.</v>
      </c>
      <c r="H179" s="52">
        <f t="shared" si="282"/>
        <v>1</v>
      </c>
      <c r="I179" s="28" t="s">
        <v>15</v>
      </c>
      <c r="J179" s="27" t="s">
        <v>15</v>
      </c>
      <c r="K179" s="27"/>
      <c r="L179" s="37">
        <f t="shared" si="283"/>
        <v>17074.05</v>
      </c>
      <c r="M179" s="1">
        <v>0</v>
      </c>
      <c r="N179" s="64">
        <f t="shared" si="284"/>
        <v>0</v>
      </c>
      <c r="O179" s="26"/>
      <c r="R179" s="48">
        <f t="shared" si="286"/>
        <v>103</v>
      </c>
      <c r="S179" s="77" t="s">
        <v>45</v>
      </c>
      <c r="T179" s="99" t="s">
        <v>251</v>
      </c>
      <c r="U179" s="51" t="s">
        <v>28</v>
      </c>
      <c r="V179" s="103" t="s">
        <v>294</v>
      </c>
      <c r="W179" s="76" t="s">
        <v>12</v>
      </c>
      <c r="X179" s="126">
        <v>1</v>
      </c>
      <c r="Y179" s="59" t="s">
        <v>37</v>
      </c>
      <c r="Z179" s="59" t="s">
        <v>39</v>
      </c>
      <c r="AA179" s="55">
        <v>17074.05</v>
      </c>
      <c r="AB179" s="55">
        <f t="shared" si="285"/>
        <v>17074.05</v>
      </c>
    </row>
    <row r="180" spans="2:28">
      <c r="B180" s="25"/>
      <c r="C180" s="72"/>
      <c r="D180" s="44" t="str">
        <f>S180</f>
        <v>Жигулевская ГЭС (обновления на 1 год)</v>
      </c>
      <c r="E180" s="44"/>
      <c r="F180" s="44"/>
      <c r="G180" s="44"/>
      <c r="H180" s="44"/>
      <c r="I180" s="44"/>
      <c r="J180" s="44"/>
      <c r="K180" s="44"/>
      <c r="L180" s="44"/>
      <c r="M180" s="44"/>
      <c r="N180" s="56"/>
      <c r="O180" s="26"/>
      <c r="R180" s="72"/>
      <c r="S180" s="73" t="s">
        <v>138</v>
      </c>
      <c r="T180" s="73"/>
      <c r="U180" s="44"/>
      <c r="V180" s="102"/>
      <c r="W180" s="73"/>
      <c r="X180" s="73"/>
      <c r="Y180" s="44"/>
      <c r="Z180" s="44"/>
      <c r="AA180" s="134"/>
      <c r="AB180" s="134"/>
    </row>
    <row r="181" spans="2:28" ht="76.5">
      <c r="B181" s="25"/>
      <c r="C181" s="132">
        <f t="shared" ref="C181:C183" si="287">R181</f>
        <v>104</v>
      </c>
      <c r="D181" s="128" t="str">
        <f t="shared" ref="D181:D183" si="288">S181</f>
        <v>-</v>
      </c>
      <c r="E181" s="46" t="str">
        <f t="shared" ref="E181:E183" si="289">T181</f>
        <v>Право на обновление программы для ЭВМ Программная система ТИМ КРЕДО ДАТ 12 мес. (продление)</v>
      </c>
      <c r="F181" s="51" t="str">
        <f t="shared" ref="F181:F183" si="290">U181</f>
        <v>Национальный режим не предоставляется – запрет</v>
      </c>
      <c r="G181" s="45" t="str">
        <f t="shared" ref="G181:G183" si="291">W181</f>
        <v>шт.</v>
      </c>
      <c r="H181" s="52">
        <f t="shared" ref="H181:H183" si="292">X181</f>
        <v>1</v>
      </c>
      <c r="I181" s="28" t="s">
        <v>15</v>
      </c>
      <c r="J181" s="27" t="s">
        <v>15</v>
      </c>
      <c r="K181" s="27"/>
      <c r="L181" s="37">
        <f t="shared" ref="L181:L183" si="293">AA181</f>
        <v>23415.84</v>
      </c>
      <c r="M181" s="1">
        <v>0</v>
      </c>
      <c r="N181" s="64">
        <f t="shared" ref="N181:N183" si="294">H181*M181</f>
        <v>0</v>
      </c>
      <c r="O181" s="26"/>
      <c r="R181" s="48">
        <f>R179+1</f>
        <v>104</v>
      </c>
      <c r="S181" s="77" t="s">
        <v>45</v>
      </c>
      <c r="T181" s="87" t="s">
        <v>249</v>
      </c>
      <c r="U181" s="51" t="s">
        <v>28</v>
      </c>
      <c r="V181" s="103" t="s">
        <v>294</v>
      </c>
      <c r="W181" s="76" t="s">
        <v>12</v>
      </c>
      <c r="X181" s="127">
        <v>1</v>
      </c>
      <c r="Y181" s="59" t="s">
        <v>37</v>
      </c>
      <c r="Z181" s="59" t="s">
        <v>39</v>
      </c>
      <c r="AA181" s="55">
        <v>23415.84</v>
      </c>
      <c r="AB181" s="55">
        <f t="shared" ref="AB181:AB183" si="295">ROUND(X181*AA181,2)</f>
        <v>23415.84</v>
      </c>
    </row>
    <row r="182" spans="2:28" ht="76.5">
      <c r="B182" s="25"/>
      <c r="C182" s="132">
        <f t="shared" si="287"/>
        <v>105</v>
      </c>
      <c r="D182" s="128" t="str">
        <f t="shared" si="288"/>
        <v>-</v>
      </c>
      <c r="E182" s="46" t="str">
        <f t="shared" si="289"/>
        <v>Право на обновление программы для ЭВМ Программная система ТИМ КРЕДО РАСЧЕТ ДЕФОРМАЦИЙ 12 мес. (продление)</v>
      </c>
      <c r="F182" s="51" t="str">
        <f t="shared" si="290"/>
        <v>Национальный режим не предоставляется – запрет</v>
      </c>
      <c r="G182" s="45" t="str">
        <f t="shared" si="291"/>
        <v>шт.</v>
      </c>
      <c r="H182" s="52">
        <f t="shared" si="292"/>
        <v>1</v>
      </c>
      <c r="I182" s="28" t="s">
        <v>15</v>
      </c>
      <c r="J182" s="27" t="s">
        <v>15</v>
      </c>
      <c r="K182" s="27"/>
      <c r="L182" s="37">
        <f t="shared" si="293"/>
        <v>16098.39</v>
      </c>
      <c r="M182" s="1">
        <v>0</v>
      </c>
      <c r="N182" s="64">
        <f t="shared" si="294"/>
        <v>0</v>
      </c>
      <c r="O182" s="26"/>
      <c r="R182" s="48">
        <f>R181+1</f>
        <v>105</v>
      </c>
      <c r="S182" s="77" t="s">
        <v>45</v>
      </c>
      <c r="T182" s="79" t="s">
        <v>253</v>
      </c>
      <c r="U182" s="51" t="s">
        <v>28</v>
      </c>
      <c r="V182" s="103" t="s">
        <v>294</v>
      </c>
      <c r="W182" s="76" t="s">
        <v>12</v>
      </c>
      <c r="X182" s="127">
        <v>1</v>
      </c>
      <c r="Y182" s="59" t="s">
        <v>37</v>
      </c>
      <c r="Z182" s="59" t="s">
        <v>39</v>
      </c>
      <c r="AA182" s="55">
        <v>16098.39</v>
      </c>
      <c r="AB182" s="55">
        <f t="shared" si="295"/>
        <v>16098.39</v>
      </c>
    </row>
    <row r="183" spans="2:28" ht="76.5">
      <c r="B183" s="25"/>
      <c r="C183" s="132">
        <f t="shared" si="287"/>
        <v>106</v>
      </c>
      <c r="D183" s="128" t="str">
        <f t="shared" si="288"/>
        <v>-</v>
      </c>
      <c r="E183" s="46" t="str">
        <f t="shared" si="289"/>
        <v>Право на обновление программы для ЭВМ Программная система ТИМ КРЕДО НИВЕЛИР 12 мес. (продление)</v>
      </c>
      <c r="F183" s="51" t="str">
        <f t="shared" si="290"/>
        <v>Национальный режим не предоставляется – запрет</v>
      </c>
      <c r="G183" s="45" t="str">
        <f t="shared" si="291"/>
        <v>шт.</v>
      </c>
      <c r="H183" s="52">
        <f t="shared" si="292"/>
        <v>1</v>
      </c>
      <c r="I183" s="28" t="s">
        <v>15</v>
      </c>
      <c r="J183" s="27" t="s">
        <v>15</v>
      </c>
      <c r="K183" s="27"/>
      <c r="L183" s="37">
        <f t="shared" si="293"/>
        <v>17561.88</v>
      </c>
      <c r="M183" s="1">
        <v>0</v>
      </c>
      <c r="N183" s="64">
        <f t="shared" si="294"/>
        <v>0</v>
      </c>
      <c r="O183" s="26"/>
      <c r="R183" s="48">
        <f>R182+1</f>
        <v>106</v>
      </c>
      <c r="S183" s="77" t="s">
        <v>45</v>
      </c>
      <c r="T183" s="79" t="s">
        <v>250</v>
      </c>
      <c r="U183" s="51" t="s">
        <v>28</v>
      </c>
      <c r="V183" s="103" t="s">
        <v>294</v>
      </c>
      <c r="W183" s="76" t="s">
        <v>12</v>
      </c>
      <c r="X183" s="127">
        <v>1</v>
      </c>
      <c r="Y183" s="59" t="s">
        <v>37</v>
      </c>
      <c r="Z183" s="59" t="s">
        <v>39</v>
      </c>
      <c r="AA183" s="55">
        <v>17561.88</v>
      </c>
      <c r="AB183" s="55">
        <f t="shared" si="295"/>
        <v>17561.88</v>
      </c>
    </row>
    <row r="184" spans="2:28">
      <c r="B184" s="25"/>
      <c r="C184" s="72"/>
      <c r="D184" s="44" t="str">
        <f>S184</f>
        <v>Загорская ГАЭС (обновления на 1 год)</v>
      </c>
      <c r="E184" s="44"/>
      <c r="F184" s="44"/>
      <c r="G184" s="44"/>
      <c r="H184" s="44"/>
      <c r="I184" s="44"/>
      <c r="J184" s="44"/>
      <c r="K184" s="44"/>
      <c r="L184" s="44"/>
      <c r="M184" s="44"/>
      <c r="N184" s="56"/>
      <c r="O184" s="26"/>
      <c r="R184" s="72"/>
      <c r="S184" s="73" t="s">
        <v>139</v>
      </c>
      <c r="T184" s="73"/>
      <c r="U184" s="44"/>
      <c r="V184" s="102"/>
      <c r="W184" s="73"/>
      <c r="X184" s="73"/>
      <c r="Y184" s="44"/>
      <c r="Z184" s="44"/>
      <c r="AA184" s="134"/>
      <c r="AB184" s="134"/>
    </row>
    <row r="185" spans="2:28" ht="76.5">
      <c r="B185" s="25"/>
      <c r="C185" s="132">
        <f t="shared" ref="C185:C186" si="296">R185</f>
        <v>107</v>
      </c>
      <c r="D185" s="128" t="str">
        <f t="shared" ref="D185:D186" si="297">S185</f>
        <v>-</v>
      </c>
      <c r="E185" s="46" t="str">
        <f t="shared" ref="E185:E186" si="298">T185</f>
        <v>Право на обновление программы для ЭВМ Программная система ТИМ КРЕДО ДАТ 12 мес. (продление)</v>
      </c>
      <c r="F185" s="51" t="str">
        <f t="shared" ref="F185:F186" si="299">U185</f>
        <v>Национальный режим не предоставляется – запрет</v>
      </c>
      <c r="G185" s="45" t="str">
        <f t="shared" ref="G185:G186" si="300">W185</f>
        <v>шт.</v>
      </c>
      <c r="H185" s="52">
        <f t="shared" ref="H185:H186" si="301">X185</f>
        <v>1</v>
      </c>
      <c r="I185" s="28" t="s">
        <v>15</v>
      </c>
      <c r="J185" s="27" t="s">
        <v>15</v>
      </c>
      <c r="K185" s="27"/>
      <c r="L185" s="37">
        <f t="shared" ref="L185:L186" si="302">AA185</f>
        <v>23415.84</v>
      </c>
      <c r="M185" s="1">
        <v>0</v>
      </c>
      <c r="N185" s="64">
        <f t="shared" ref="N185:N186" si="303">H185*M185</f>
        <v>0</v>
      </c>
      <c r="O185" s="26"/>
      <c r="R185" s="48">
        <f>R183+1</f>
        <v>107</v>
      </c>
      <c r="S185" s="77" t="s">
        <v>45</v>
      </c>
      <c r="T185" s="87" t="s">
        <v>249</v>
      </c>
      <c r="U185" s="51" t="s">
        <v>28</v>
      </c>
      <c r="V185" s="103" t="s">
        <v>294</v>
      </c>
      <c r="W185" s="76" t="s">
        <v>12</v>
      </c>
      <c r="X185" s="127">
        <v>1</v>
      </c>
      <c r="Y185" s="59" t="s">
        <v>37</v>
      </c>
      <c r="Z185" s="59" t="s">
        <v>39</v>
      </c>
      <c r="AA185" s="55">
        <v>23415.84</v>
      </c>
      <c r="AB185" s="55">
        <f t="shared" ref="AB185:AB186" si="304">ROUND(X185*AA185,2)</f>
        <v>23415.84</v>
      </c>
    </row>
    <row r="186" spans="2:28" ht="76.5">
      <c r="B186" s="25"/>
      <c r="C186" s="132">
        <f t="shared" si="296"/>
        <v>108</v>
      </c>
      <c r="D186" s="128" t="str">
        <f t="shared" si="297"/>
        <v>-</v>
      </c>
      <c r="E186" s="46" t="str">
        <f t="shared" si="298"/>
        <v>Право на обновление программы для ЭВМ Программная система ТИМ КРЕДО НИВЕЛИР 12 мес. (продление)</v>
      </c>
      <c r="F186" s="51" t="str">
        <f t="shared" si="299"/>
        <v>Национальный режим не предоставляется – запрет</v>
      </c>
      <c r="G186" s="45" t="str">
        <f t="shared" si="300"/>
        <v>шт.</v>
      </c>
      <c r="H186" s="52">
        <f t="shared" si="301"/>
        <v>1</v>
      </c>
      <c r="I186" s="28" t="s">
        <v>15</v>
      </c>
      <c r="J186" s="27" t="s">
        <v>15</v>
      </c>
      <c r="K186" s="27"/>
      <c r="L186" s="37">
        <f t="shared" si="302"/>
        <v>17561.88</v>
      </c>
      <c r="M186" s="1">
        <v>0</v>
      </c>
      <c r="N186" s="64">
        <f t="shared" si="303"/>
        <v>0</v>
      </c>
      <c r="O186" s="26"/>
      <c r="R186" s="48">
        <f>R185+1</f>
        <v>108</v>
      </c>
      <c r="S186" s="77" t="s">
        <v>45</v>
      </c>
      <c r="T186" s="79" t="s">
        <v>250</v>
      </c>
      <c r="U186" s="51" t="s">
        <v>28</v>
      </c>
      <c r="V186" s="103" t="s">
        <v>294</v>
      </c>
      <c r="W186" s="76" t="s">
        <v>12</v>
      </c>
      <c r="X186" s="127">
        <v>1</v>
      </c>
      <c r="Y186" s="59" t="s">
        <v>37</v>
      </c>
      <c r="Z186" s="59" t="s">
        <v>39</v>
      </c>
      <c r="AA186" s="55">
        <v>17561.88</v>
      </c>
      <c r="AB186" s="55">
        <f t="shared" si="304"/>
        <v>17561.88</v>
      </c>
    </row>
    <row r="187" spans="2:28">
      <c r="B187" s="25"/>
      <c r="C187" s="72"/>
      <c r="D187" s="44" t="str">
        <f>S187</f>
        <v>Камская ГЭС (обновления на 1 год)</v>
      </c>
      <c r="E187" s="44"/>
      <c r="F187" s="44"/>
      <c r="G187" s="44"/>
      <c r="H187" s="44"/>
      <c r="I187" s="44"/>
      <c r="J187" s="44"/>
      <c r="K187" s="44"/>
      <c r="L187" s="44"/>
      <c r="M187" s="44"/>
      <c r="N187" s="56"/>
      <c r="O187" s="26"/>
      <c r="R187" s="72"/>
      <c r="S187" s="73" t="s">
        <v>140</v>
      </c>
      <c r="T187" s="73"/>
      <c r="U187" s="44"/>
      <c r="V187" s="102"/>
      <c r="W187" s="73"/>
      <c r="X187" s="73"/>
      <c r="Y187" s="44"/>
      <c r="Z187" s="44"/>
      <c r="AA187" s="134"/>
      <c r="AB187" s="134"/>
    </row>
    <row r="188" spans="2:28" ht="76.5">
      <c r="B188" s="25"/>
      <c r="C188" s="132">
        <f t="shared" ref="C188:C191" si="305">R188</f>
        <v>109</v>
      </c>
      <c r="D188" s="128" t="str">
        <f t="shared" ref="D188:D191" si="306">S188</f>
        <v>-</v>
      </c>
      <c r="E188" s="46" t="str">
        <f t="shared" ref="E188:E191" si="307">T188</f>
        <v>Право на обновление программы для ЭВМ Программная система ТИМ КРЕДО ДАТ 12 мес. (продление)</v>
      </c>
      <c r="F188" s="51" t="str">
        <f t="shared" ref="F188:F191" si="308">U188</f>
        <v>Национальный режим не предоставляется – запрет</v>
      </c>
      <c r="G188" s="45" t="str">
        <f t="shared" ref="G188:G191" si="309">W188</f>
        <v>шт.</v>
      </c>
      <c r="H188" s="52">
        <f t="shared" ref="H188:H191" si="310">X188</f>
        <v>1</v>
      </c>
      <c r="I188" s="28" t="s">
        <v>15</v>
      </c>
      <c r="J188" s="27" t="s">
        <v>15</v>
      </c>
      <c r="K188" s="27"/>
      <c r="L188" s="37">
        <f t="shared" ref="L188:L191" si="311">AA188</f>
        <v>23415.84</v>
      </c>
      <c r="M188" s="1">
        <v>0</v>
      </c>
      <c r="N188" s="64">
        <f t="shared" ref="N188:N191" si="312">H188*M188</f>
        <v>0</v>
      </c>
      <c r="O188" s="26"/>
      <c r="R188" s="48">
        <f>R186+1</f>
        <v>109</v>
      </c>
      <c r="S188" s="77" t="s">
        <v>45</v>
      </c>
      <c r="T188" s="87" t="s">
        <v>249</v>
      </c>
      <c r="U188" s="51" t="s">
        <v>28</v>
      </c>
      <c r="V188" s="103" t="s">
        <v>294</v>
      </c>
      <c r="W188" s="76" t="s">
        <v>12</v>
      </c>
      <c r="X188" s="127">
        <v>1</v>
      </c>
      <c r="Y188" s="59" t="s">
        <v>37</v>
      </c>
      <c r="Z188" s="59" t="s">
        <v>39</v>
      </c>
      <c r="AA188" s="55">
        <v>23415.84</v>
      </c>
      <c r="AB188" s="55">
        <f t="shared" ref="AB188:AB191" si="313">ROUND(X188*AA188,2)</f>
        <v>23415.84</v>
      </c>
    </row>
    <row r="189" spans="2:28" ht="76.5">
      <c r="B189" s="25"/>
      <c r="C189" s="132">
        <f t="shared" si="305"/>
        <v>110</v>
      </c>
      <c r="D189" s="128" t="str">
        <f t="shared" si="306"/>
        <v>-</v>
      </c>
      <c r="E189" s="46" t="str">
        <f t="shared" si="307"/>
        <v>Право на обновление программы для ЭВМ Программная система ТИМ КРЕДО НИВЕЛИР 12 мес. (продление)</v>
      </c>
      <c r="F189" s="51" t="str">
        <f t="shared" si="308"/>
        <v>Национальный режим не предоставляется – запрет</v>
      </c>
      <c r="G189" s="45" t="str">
        <f t="shared" si="309"/>
        <v>шт.</v>
      </c>
      <c r="H189" s="52">
        <f t="shared" si="310"/>
        <v>1</v>
      </c>
      <c r="I189" s="28" t="s">
        <v>15</v>
      </c>
      <c r="J189" s="27" t="s">
        <v>15</v>
      </c>
      <c r="K189" s="27"/>
      <c r="L189" s="37">
        <f t="shared" si="311"/>
        <v>17561.88</v>
      </c>
      <c r="M189" s="1">
        <v>0</v>
      </c>
      <c r="N189" s="64">
        <f t="shared" si="312"/>
        <v>0</v>
      </c>
      <c r="O189" s="26"/>
      <c r="R189" s="48">
        <f>R188+1</f>
        <v>110</v>
      </c>
      <c r="S189" s="77" t="s">
        <v>45</v>
      </c>
      <c r="T189" s="79" t="s">
        <v>250</v>
      </c>
      <c r="U189" s="51" t="s">
        <v>28</v>
      </c>
      <c r="V189" s="103" t="s">
        <v>294</v>
      </c>
      <c r="W189" s="76" t="s">
        <v>12</v>
      </c>
      <c r="X189" s="127">
        <v>1</v>
      </c>
      <c r="Y189" s="59" t="s">
        <v>37</v>
      </c>
      <c r="Z189" s="59" t="s">
        <v>39</v>
      </c>
      <c r="AA189" s="55">
        <v>17561.88</v>
      </c>
      <c r="AB189" s="55">
        <f t="shared" si="313"/>
        <v>17561.88</v>
      </c>
    </row>
    <row r="190" spans="2:28" ht="76.5">
      <c r="B190" s="25"/>
      <c r="C190" s="132">
        <f t="shared" si="305"/>
        <v>111</v>
      </c>
      <c r="D190" s="128" t="str">
        <f t="shared" si="306"/>
        <v>-</v>
      </c>
      <c r="E190" s="46" t="str">
        <f t="shared" si="307"/>
        <v>Право на обновление программы для ЭВМ Программная система ТИМ КРЕДО ТОПОГРАФИЯ 12 мес. (продление)</v>
      </c>
      <c r="F190" s="51" t="str">
        <f t="shared" si="308"/>
        <v>Национальный режим не предоставляется – запрет</v>
      </c>
      <c r="G190" s="45" t="str">
        <f t="shared" si="309"/>
        <v>шт.</v>
      </c>
      <c r="H190" s="52">
        <f t="shared" si="310"/>
        <v>1</v>
      </c>
      <c r="I190" s="28" t="s">
        <v>15</v>
      </c>
      <c r="J190" s="27" t="s">
        <v>15</v>
      </c>
      <c r="K190" s="27"/>
      <c r="L190" s="37">
        <f t="shared" si="311"/>
        <v>29269.8</v>
      </c>
      <c r="M190" s="1">
        <v>0</v>
      </c>
      <c r="N190" s="64">
        <f t="shared" si="312"/>
        <v>0</v>
      </c>
      <c r="O190" s="26"/>
      <c r="R190" s="48">
        <f>R189+1</f>
        <v>111</v>
      </c>
      <c r="S190" s="77" t="s">
        <v>45</v>
      </c>
      <c r="T190" s="79" t="s">
        <v>247</v>
      </c>
      <c r="U190" s="51" t="s">
        <v>28</v>
      </c>
      <c r="V190" s="103" t="s">
        <v>294</v>
      </c>
      <c r="W190" s="76" t="s">
        <v>12</v>
      </c>
      <c r="X190" s="127">
        <v>1</v>
      </c>
      <c r="Y190" s="59" t="s">
        <v>37</v>
      </c>
      <c r="Z190" s="59" t="s">
        <v>39</v>
      </c>
      <c r="AA190" s="55">
        <v>29269.8</v>
      </c>
      <c r="AB190" s="55">
        <f t="shared" si="313"/>
        <v>29269.8</v>
      </c>
    </row>
    <row r="191" spans="2:28" ht="76.5">
      <c r="B191" s="25"/>
      <c r="C191" s="132">
        <f t="shared" si="305"/>
        <v>112</v>
      </c>
      <c r="D191" s="128" t="str">
        <f t="shared" si="306"/>
        <v>-</v>
      </c>
      <c r="E191" s="46" t="str">
        <f t="shared" si="307"/>
        <v>Право на обновление программы для ЭВМ Программная система ТИМ КРЕДО РАСЧЕТ ДЕФОРМАЦИЙ 12 мес. (продление).</v>
      </c>
      <c r="F191" s="51" t="str">
        <f t="shared" si="308"/>
        <v>Национальный режим не предоставляется – запрет</v>
      </c>
      <c r="G191" s="45" t="str">
        <f t="shared" si="309"/>
        <v>шт.</v>
      </c>
      <c r="H191" s="52">
        <f t="shared" si="310"/>
        <v>1</v>
      </c>
      <c r="I191" s="28" t="s">
        <v>15</v>
      </c>
      <c r="J191" s="27" t="s">
        <v>15</v>
      </c>
      <c r="K191" s="27"/>
      <c r="L191" s="37">
        <f t="shared" si="311"/>
        <v>16098.39</v>
      </c>
      <c r="M191" s="1">
        <v>0</v>
      </c>
      <c r="N191" s="64">
        <f t="shared" si="312"/>
        <v>0</v>
      </c>
      <c r="O191" s="26"/>
      <c r="R191" s="48">
        <f>R190+1</f>
        <v>112</v>
      </c>
      <c r="S191" s="77" t="s">
        <v>45</v>
      </c>
      <c r="T191" s="79" t="s">
        <v>254</v>
      </c>
      <c r="U191" s="51" t="s">
        <v>28</v>
      </c>
      <c r="V191" s="103" t="s">
        <v>294</v>
      </c>
      <c r="W191" s="76" t="s">
        <v>12</v>
      </c>
      <c r="X191" s="127">
        <v>1</v>
      </c>
      <c r="Y191" s="59" t="s">
        <v>37</v>
      </c>
      <c r="Z191" s="59" t="s">
        <v>39</v>
      </c>
      <c r="AA191" s="55">
        <v>16098.39</v>
      </c>
      <c r="AB191" s="55">
        <f t="shared" si="313"/>
        <v>16098.39</v>
      </c>
    </row>
    <row r="192" spans="2:28">
      <c r="B192" s="25"/>
      <c r="C192" s="72"/>
      <c r="D192" s="44" t="str">
        <f>S192</f>
        <v>Нижегородская ГЭС (обновления на 1 год)</v>
      </c>
      <c r="E192" s="44"/>
      <c r="F192" s="44"/>
      <c r="G192" s="44"/>
      <c r="H192" s="44"/>
      <c r="I192" s="44"/>
      <c r="J192" s="44"/>
      <c r="K192" s="44"/>
      <c r="L192" s="44"/>
      <c r="M192" s="44"/>
      <c r="N192" s="56"/>
      <c r="O192" s="26"/>
      <c r="R192" s="72"/>
      <c r="S192" s="73" t="s">
        <v>141</v>
      </c>
      <c r="T192" s="73"/>
      <c r="U192" s="44"/>
      <c r="V192" s="102"/>
      <c r="W192" s="73"/>
      <c r="X192" s="73"/>
      <c r="Y192" s="44"/>
      <c r="Z192" s="44"/>
      <c r="AA192" s="134"/>
      <c r="AB192" s="134"/>
    </row>
    <row r="193" spans="2:28" ht="76.5">
      <c r="B193" s="25"/>
      <c r="C193" s="132">
        <f t="shared" ref="C193" si="314">R193</f>
        <v>113</v>
      </c>
      <c r="D193" s="128" t="str">
        <f t="shared" ref="D193" si="315">S193</f>
        <v>-</v>
      </c>
      <c r="E193" s="46" t="str">
        <f t="shared" ref="E193" si="316">T193</f>
        <v>Право на обновление программы для ЭВМ Программная система ТИМ КРЕДО НИВЕЛИР 12 мес. (продление)</v>
      </c>
      <c r="F193" s="51" t="str">
        <f t="shared" ref="F193" si="317">U193</f>
        <v>Национальный режим не предоставляется – запрет</v>
      </c>
      <c r="G193" s="45" t="str">
        <f>W193</f>
        <v>шт.</v>
      </c>
      <c r="H193" s="52">
        <f>X193</f>
        <v>1</v>
      </c>
      <c r="I193" s="28" t="s">
        <v>15</v>
      </c>
      <c r="J193" s="27" t="s">
        <v>15</v>
      </c>
      <c r="K193" s="27"/>
      <c r="L193" s="37">
        <f>AA193</f>
        <v>17561.88</v>
      </c>
      <c r="M193" s="1">
        <v>0</v>
      </c>
      <c r="N193" s="64">
        <f>H193*M193</f>
        <v>0</v>
      </c>
      <c r="O193" s="26"/>
      <c r="R193" s="48">
        <f>R191+1</f>
        <v>113</v>
      </c>
      <c r="S193" s="77" t="s">
        <v>45</v>
      </c>
      <c r="T193" s="79" t="s">
        <v>250</v>
      </c>
      <c r="U193" s="51" t="s">
        <v>28</v>
      </c>
      <c r="V193" s="103" t="s">
        <v>294</v>
      </c>
      <c r="W193" s="76" t="s">
        <v>12</v>
      </c>
      <c r="X193" s="127">
        <v>1</v>
      </c>
      <c r="Y193" s="59" t="s">
        <v>37</v>
      </c>
      <c r="Z193" s="59" t="s">
        <v>39</v>
      </c>
      <c r="AA193" s="55">
        <v>17561.88</v>
      </c>
      <c r="AB193" s="55">
        <f>ROUND(X193*AA193,2)</f>
        <v>17561.88</v>
      </c>
    </row>
    <row r="194" spans="2:28">
      <c r="B194" s="25"/>
      <c r="C194" s="72"/>
      <c r="D194" s="44" t="str">
        <f>S194</f>
        <v>Новосибирская ГЭС (обновления на 1 год)</v>
      </c>
      <c r="E194" s="44"/>
      <c r="F194" s="44"/>
      <c r="G194" s="44"/>
      <c r="H194" s="44"/>
      <c r="I194" s="44"/>
      <c r="J194" s="44"/>
      <c r="K194" s="44"/>
      <c r="L194" s="44"/>
      <c r="M194" s="44"/>
      <c r="N194" s="56"/>
      <c r="O194" s="26"/>
      <c r="R194" s="72"/>
      <c r="S194" s="73" t="s">
        <v>142</v>
      </c>
      <c r="T194" s="73"/>
      <c r="U194" s="44"/>
      <c r="V194" s="102"/>
      <c r="W194" s="73"/>
      <c r="X194" s="73"/>
      <c r="Y194" s="44"/>
      <c r="Z194" s="44"/>
      <c r="AA194" s="134"/>
      <c r="AB194" s="134"/>
    </row>
    <row r="195" spans="2:28" ht="76.5">
      <c r="B195" s="25"/>
      <c r="C195" s="132">
        <f t="shared" ref="C195:C200" si="318">R195</f>
        <v>114</v>
      </c>
      <c r="D195" s="128" t="str">
        <f t="shared" ref="D195:D200" si="319">S195</f>
        <v>-</v>
      </c>
      <c r="E195" s="46" t="str">
        <f t="shared" ref="E195:E200" si="320">T195</f>
        <v>Право на обновление программы для ЭВМ Программная система ТИМ КРЕДО ДАТ 12 мес. (продление)</v>
      </c>
      <c r="F195" s="51" t="str">
        <f t="shared" ref="F195:F200" si="321">U195</f>
        <v>Национальный режим не предоставляется – запрет</v>
      </c>
      <c r="G195" s="45" t="str">
        <f t="shared" ref="G195:G200" si="322">W195</f>
        <v>шт.</v>
      </c>
      <c r="H195" s="52">
        <f t="shared" ref="H195:H200" si="323">X195</f>
        <v>1</v>
      </c>
      <c r="I195" s="28" t="s">
        <v>15</v>
      </c>
      <c r="J195" s="27" t="s">
        <v>15</v>
      </c>
      <c r="K195" s="27"/>
      <c r="L195" s="37">
        <f t="shared" ref="L195:L200" si="324">AA195</f>
        <v>23415.84</v>
      </c>
      <c r="M195" s="1">
        <v>0</v>
      </c>
      <c r="N195" s="64">
        <f t="shared" ref="N195:N200" si="325">H195*M195</f>
        <v>0</v>
      </c>
      <c r="O195" s="26"/>
      <c r="R195" s="48">
        <f>R193+1</f>
        <v>114</v>
      </c>
      <c r="S195" s="77" t="s">
        <v>45</v>
      </c>
      <c r="T195" s="87" t="s">
        <v>249</v>
      </c>
      <c r="U195" s="51" t="s">
        <v>28</v>
      </c>
      <c r="V195" s="103" t="s">
        <v>294</v>
      </c>
      <c r="W195" s="76" t="s">
        <v>12</v>
      </c>
      <c r="X195" s="127">
        <v>1</v>
      </c>
      <c r="Y195" s="59" t="s">
        <v>37</v>
      </c>
      <c r="Z195" s="59" t="s">
        <v>39</v>
      </c>
      <c r="AA195" s="55">
        <v>23415.84</v>
      </c>
      <c r="AB195" s="55">
        <f t="shared" ref="AB195:AB200" si="326">ROUND(X195*AA195,2)</f>
        <v>23415.84</v>
      </c>
    </row>
    <row r="196" spans="2:28" ht="76.5">
      <c r="B196" s="25"/>
      <c r="C196" s="132">
        <f t="shared" si="318"/>
        <v>115</v>
      </c>
      <c r="D196" s="128" t="str">
        <f t="shared" si="319"/>
        <v>-</v>
      </c>
      <c r="E196" s="46" t="str">
        <f t="shared" si="320"/>
        <v>Право на обновление программы для ЭВМ Программная система ТИМ КРЕДО ФОТОГРАММЕТРИЯ 12 мес. (продление)</v>
      </c>
      <c r="F196" s="51" t="str">
        <f t="shared" si="321"/>
        <v>Национальный режим не предоставляется – запрет</v>
      </c>
      <c r="G196" s="45" t="str">
        <f t="shared" si="322"/>
        <v>шт.</v>
      </c>
      <c r="H196" s="52">
        <f t="shared" si="323"/>
        <v>1</v>
      </c>
      <c r="I196" s="28" t="s">
        <v>15</v>
      </c>
      <c r="J196" s="27" t="s">
        <v>15</v>
      </c>
      <c r="K196" s="27"/>
      <c r="L196" s="37">
        <f t="shared" si="324"/>
        <v>58539.6</v>
      </c>
      <c r="M196" s="1">
        <v>0</v>
      </c>
      <c r="N196" s="64">
        <f t="shared" si="325"/>
        <v>0</v>
      </c>
      <c r="O196" s="26"/>
      <c r="R196" s="48">
        <f>R195+1</f>
        <v>115</v>
      </c>
      <c r="S196" s="77" t="s">
        <v>45</v>
      </c>
      <c r="T196" s="100" t="s">
        <v>255</v>
      </c>
      <c r="U196" s="51" t="s">
        <v>28</v>
      </c>
      <c r="V196" s="103" t="s">
        <v>294</v>
      </c>
      <c r="W196" s="76" t="s">
        <v>12</v>
      </c>
      <c r="X196" s="127">
        <v>1</v>
      </c>
      <c r="Y196" s="59" t="s">
        <v>37</v>
      </c>
      <c r="Z196" s="59" t="s">
        <v>39</v>
      </c>
      <c r="AA196" s="55">
        <v>58539.6</v>
      </c>
      <c r="AB196" s="55">
        <f t="shared" si="326"/>
        <v>58539.6</v>
      </c>
    </row>
    <row r="197" spans="2:28" ht="76.5">
      <c r="B197" s="25"/>
      <c r="C197" s="132">
        <f t="shared" si="318"/>
        <v>116</v>
      </c>
      <c r="D197" s="128" t="str">
        <f t="shared" si="319"/>
        <v>-</v>
      </c>
      <c r="E197" s="46" t="str">
        <f t="shared" si="320"/>
        <v>Право на обновление программы для ЭВМ Программная система ТИМ КРЕДО ТРАНСКОР 12 мес. (продление)</v>
      </c>
      <c r="F197" s="51" t="str">
        <f t="shared" si="321"/>
        <v>Национальный режим не предоставляется – запрет</v>
      </c>
      <c r="G197" s="45" t="str">
        <f t="shared" si="322"/>
        <v>шт.</v>
      </c>
      <c r="H197" s="52">
        <f t="shared" si="323"/>
        <v>1</v>
      </c>
      <c r="I197" s="28" t="s">
        <v>15</v>
      </c>
      <c r="J197" s="27" t="s">
        <v>15</v>
      </c>
      <c r="K197" s="27"/>
      <c r="L197" s="37">
        <f t="shared" si="324"/>
        <v>17074.05</v>
      </c>
      <c r="M197" s="1">
        <v>0</v>
      </c>
      <c r="N197" s="64">
        <f t="shared" si="325"/>
        <v>0</v>
      </c>
      <c r="O197" s="26"/>
      <c r="R197" s="48">
        <f>R196+1</f>
        <v>116</v>
      </c>
      <c r="S197" s="77" t="s">
        <v>45</v>
      </c>
      <c r="T197" s="79" t="s">
        <v>251</v>
      </c>
      <c r="U197" s="51" t="s">
        <v>28</v>
      </c>
      <c r="V197" s="103" t="s">
        <v>294</v>
      </c>
      <c r="W197" s="76" t="s">
        <v>12</v>
      </c>
      <c r="X197" s="127">
        <v>1</v>
      </c>
      <c r="Y197" s="59" t="s">
        <v>37</v>
      </c>
      <c r="Z197" s="59" t="s">
        <v>39</v>
      </c>
      <c r="AA197" s="55">
        <v>17074.05</v>
      </c>
      <c r="AB197" s="55">
        <f t="shared" si="326"/>
        <v>17074.05</v>
      </c>
    </row>
    <row r="198" spans="2:28" ht="76.5">
      <c r="B198" s="25"/>
      <c r="C198" s="132">
        <f t="shared" si="318"/>
        <v>117</v>
      </c>
      <c r="D198" s="128" t="str">
        <f t="shared" si="319"/>
        <v>-</v>
      </c>
      <c r="E198" s="46" t="str">
        <f t="shared" si="320"/>
        <v>Право на обновление программы для ЭВМ Программная система ТИМ КРЕДО НИВЕЛИР 12 мес. (продление)</v>
      </c>
      <c r="F198" s="51" t="str">
        <f t="shared" si="321"/>
        <v>Национальный режим не предоставляется – запрет</v>
      </c>
      <c r="G198" s="45" t="str">
        <f t="shared" si="322"/>
        <v>шт.</v>
      </c>
      <c r="H198" s="52">
        <f t="shared" si="323"/>
        <v>1</v>
      </c>
      <c r="I198" s="28" t="s">
        <v>15</v>
      </c>
      <c r="J198" s="27" t="s">
        <v>15</v>
      </c>
      <c r="K198" s="27"/>
      <c r="L198" s="37">
        <f t="shared" si="324"/>
        <v>17561.88</v>
      </c>
      <c r="M198" s="1">
        <v>0</v>
      </c>
      <c r="N198" s="64">
        <f t="shared" si="325"/>
        <v>0</v>
      </c>
      <c r="O198" s="26"/>
      <c r="R198" s="48">
        <f>R197+1</f>
        <v>117</v>
      </c>
      <c r="S198" s="77" t="s">
        <v>45</v>
      </c>
      <c r="T198" s="79" t="s">
        <v>250</v>
      </c>
      <c r="U198" s="51" t="s">
        <v>28</v>
      </c>
      <c r="V198" s="103" t="s">
        <v>294</v>
      </c>
      <c r="W198" s="76" t="s">
        <v>12</v>
      </c>
      <c r="X198" s="127">
        <v>1</v>
      </c>
      <c r="Y198" s="59" t="s">
        <v>37</v>
      </c>
      <c r="Z198" s="59" t="s">
        <v>39</v>
      </c>
      <c r="AA198" s="55">
        <v>17561.88</v>
      </c>
      <c r="AB198" s="55">
        <f t="shared" si="326"/>
        <v>17561.88</v>
      </c>
    </row>
    <row r="199" spans="2:28" ht="76.5">
      <c r="B199" s="25"/>
      <c r="C199" s="132">
        <f t="shared" si="318"/>
        <v>118</v>
      </c>
      <c r="D199" s="128" t="str">
        <f t="shared" si="319"/>
        <v>-</v>
      </c>
      <c r="E199" s="46" t="str">
        <f t="shared" si="320"/>
        <v>Право на обновление программы для ЭВМ Программная система ТИМ КРЕДО РАСЧЕТ ДЕФОРМАЦИЙ 12 мес. (продление)</v>
      </c>
      <c r="F199" s="51" t="str">
        <f t="shared" si="321"/>
        <v>Национальный режим не предоставляется – запрет</v>
      </c>
      <c r="G199" s="45" t="str">
        <f t="shared" si="322"/>
        <v>шт.</v>
      </c>
      <c r="H199" s="52">
        <f t="shared" si="323"/>
        <v>1</v>
      </c>
      <c r="I199" s="28" t="s">
        <v>15</v>
      </c>
      <c r="J199" s="27" t="s">
        <v>15</v>
      </c>
      <c r="K199" s="27"/>
      <c r="L199" s="37">
        <f t="shared" si="324"/>
        <v>16098.39</v>
      </c>
      <c r="M199" s="1">
        <v>0</v>
      </c>
      <c r="N199" s="64">
        <f t="shared" si="325"/>
        <v>0</v>
      </c>
      <c r="O199" s="26"/>
      <c r="R199" s="48">
        <f>R198+1</f>
        <v>118</v>
      </c>
      <c r="S199" s="77" t="s">
        <v>45</v>
      </c>
      <c r="T199" s="79" t="s">
        <v>253</v>
      </c>
      <c r="U199" s="51" t="s">
        <v>28</v>
      </c>
      <c r="V199" s="103" t="s">
        <v>294</v>
      </c>
      <c r="W199" s="76" t="s">
        <v>12</v>
      </c>
      <c r="X199" s="127">
        <v>1</v>
      </c>
      <c r="Y199" s="59" t="s">
        <v>37</v>
      </c>
      <c r="Z199" s="59" t="s">
        <v>39</v>
      </c>
      <c r="AA199" s="55">
        <v>16098.39</v>
      </c>
      <c r="AB199" s="55">
        <f t="shared" si="326"/>
        <v>16098.39</v>
      </c>
    </row>
    <row r="200" spans="2:28" ht="76.5">
      <c r="B200" s="25"/>
      <c r="C200" s="132">
        <f t="shared" si="318"/>
        <v>119</v>
      </c>
      <c r="D200" s="128" t="str">
        <f t="shared" si="319"/>
        <v>-</v>
      </c>
      <c r="E200" s="46" t="str">
        <f t="shared" si="320"/>
        <v>Право на обновление программы для ЭВМ Программная система ТИМ КРЕДО ТОПОГРАФИЯ 12 мес. (продление)</v>
      </c>
      <c r="F200" s="51" t="str">
        <f t="shared" si="321"/>
        <v>Национальный режим не предоставляется – запрет</v>
      </c>
      <c r="G200" s="45" t="str">
        <f t="shared" si="322"/>
        <v>шт.</v>
      </c>
      <c r="H200" s="52">
        <f t="shared" si="323"/>
        <v>1</v>
      </c>
      <c r="I200" s="28" t="s">
        <v>15</v>
      </c>
      <c r="J200" s="27" t="s">
        <v>15</v>
      </c>
      <c r="K200" s="27"/>
      <c r="L200" s="37">
        <f t="shared" si="324"/>
        <v>29269.8</v>
      </c>
      <c r="M200" s="1">
        <v>0</v>
      </c>
      <c r="N200" s="64">
        <f t="shared" si="325"/>
        <v>0</v>
      </c>
      <c r="O200" s="26"/>
      <c r="R200" s="48">
        <f>R199+1</f>
        <v>119</v>
      </c>
      <c r="S200" s="77" t="s">
        <v>45</v>
      </c>
      <c r="T200" s="79" t="s">
        <v>247</v>
      </c>
      <c r="U200" s="51" t="s">
        <v>28</v>
      </c>
      <c r="V200" s="103" t="s">
        <v>294</v>
      </c>
      <c r="W200" s="76" t="s">
        <v>12</v>
      </c>
      <c r="X200" s="127">
        <v>1</v>
      </c>
      <c r="Y200" s="59" t="s">
        <v>37</v>
      </c>
      <c r="Z200" s="59" t="s">
        <v>39</v>
      </c>
      <c r="AA200" s="55">
        <v>29269.8</v>
      </c>
      <c r="AB200" s="55">
        <f t="shared" si="326"/>
        <v>29269.8</v>
      </c>
    </row>
    <row r="201" spans="2:28">
      <c r="B201" s="25"/>
      <c r="C201" s="72"/>
      <c r="D201" s="44" t="str">
        <f>S201</f>
        <v>Саратовская ГЭС (обновления на 1 год)</v>
      </c>
      <c r="E201" s="44"/>
      <c r="F201" s="44"/>
      <c r="G201" s="44"/>
      <c r="H201" s="44"/>
      <c r="I201" s="44"/>
      <c r="J201" s="44"/>
      <c r="K201" s="44"/>
      <c r="L201" s="44"/>
      <c r="M201" s="44"/>
      <c r="N201" s="56"/>
      <c r="O201" s="26"/>
      <c r="R201" s="72"/>
      <c r="S201" s="73" t="s">
        <v>143</v>
      </c>
      <c r="T201" s="73"/>
      <c r="U201" s="44"/>
      <c r="V201" s="102"/>
      <c r="W201" s="73"/>
      <c r="X201" s="73"/>
      <c r="Y201" s="44"/>
      <c r="Z201" s="44"/>
      <c r="AA201" s="134"/>
      <c r="AB201" s="134"/>
    </row>
    <row r="202" spans="2:28" ht="76.5">
      <c r="B202" s="25"/>
      <c r="C202" s="132">
        <f t="shared" ref="C202:C206" si="327">R202</f>
        <v>120</v>
      </c>
      <c r="D202" s="128" t="str">
        <f t="shared" ref="D202:D206" si="328">S202</f>
        <v>-</v>
      </c>
      <c r="E202" s="46" t="str">
        <f t="shared" ref="E202:E206" si="329">T202</f>
        <v>Право на обновление программы для ЭВМ Программная система ТИМ КРЕДО ДАТ 12 мес. (продление)</v>
      </c>
      <c r="F202" s="51" t="str">
        <f t="shared" ref="F202:F206" si="330">U202</f>
        <v>Национальный режим не предоставляется – запрет</v>
      </c>
      <c r="G202" s="45" t="str">
        <f t="shared" ref="G202:G206" si="331">W202</f>
        <v>шт.</v>
      </c>
      <c r="H202" s="52">
        <f t="shared" ref="H202:H206" si="332">X202</f>
        <v>1</v>
      </c>
      <c r="I202" s="28" t="s">
        <v>15</v>
      </c>
      <c r="J202" s="27" t="s">
        <v>15</v>
      </c>
      <c r="K202" s="27"/>
      <c r="L202" s="37">
        <f t="shared" ref="L202:L206" si="333">AA202</f>
        <v>23415.84</v>
      </c>
      <c r="M202" s="1">
        <v>0</v>
      </c>
      <c r="N202" s="64">
        <f t="shared" ref="N202:N206" si="334">H202*M202</f>
        <v>0</v>
      </c>
      <c r="O202" s="26"/>
      <c r="R202" s="48">
        <f>R200+1</f>
        <v>120</v>
      </c>
      <c r="S202" s="77" t="s">
        <v>45</v>
      </c>
      <c r="T202" s="99" t="s">
        <v>249</v>
      </c>
      <c r="U202" s="51" t="s">
        <v>28</v>
      </c>
      <c r="V202" s="103" t="s">
        <v>294</v>
      </c>
      <c r="W202" s="76" t="s">
        <v>12</v>
      </c>
      <c r="X202" s="126">
        <v>1</v>
      </c>
      <c r="Y202" s="59" t="s">
        <v>37</v>
      </c>
      <c r="Z202" s="59" t="s">
        <v>39</v>
      </c>
      <c r="AA202" s="55">
        <v>23415.84</v>
      </c>
      <c r="AB202" s="55">
        <f t="shared" ref="AB202:AB206" si="335">ROUND(X202*AA202,2)</f>
        <v>23415.84</v>
      </c>
    </row>
    <row r="203" spans="2:28" ht="76.5">
      <c r="B203" s="25"/>
      <c r="C203" s="132">
        <f t="shared" si="327"/>
        <v>121</v>
      </c>
      <c r="D203" s="128" t="str">
        <f t="shared" si="328"/>
        <v>-</v>
      </c>
      <c r="E203" s="46" t="str">
        <f t="shared" si="329"/>
        <v>Право на обновление программы для ЭВМ Программная система ТИМ КРЕДО НИВЕЛИР 12 мес. (продление)</v>
      </c>
      <c r="F203" s="51" t="str">
        <f t="shared" si="330"/>
        <v>Национальный режим не предоставляется – запрет</v>
      </c>
      <c r="G203" s="45" t="str">
        <f t="shared" si="331"/>
        <v>шт.</v>
      </c>
      <c r="H203" s="52">
        <f t="shared" si="332"/>
        <v>1</v>
      </c>
      <c r="I203" s="28" t="s">
        <v>15</v>
      </c>
      <c r="J203" s="27" t="s">
        <v>15</v>
      </c>
      <c r="K203" s="27"/>
      <c r="L203" s="37">
        <f t="shared" si="333"/>
        <v>17561.88</v>
      </c>
      <c r="M203" s="1">
        <v>0</v>
      </c>
      <c r="N203" s="64">
        <f t="shared" si="334"/>
        <v>0</v>
      </c>
      <c r="O203" s="26"/>
      <c r="R203" s="48">
        <f>R202+1</f>
        <v>121</v>
      </c>
      <c r="S203" s="77" t="s">
        <v>45</v>
      </c>
      <c r="T203" s="79" t="s">
        <v>250</v>
      </c>
      <c r="U203" s="51" t="s">
        <v>28</v>
      </c>
      <c r="V203" s="103" t="s">
        <v>294</v>
      </c>
      <c r="W203" s="76" t="s">
        <v>12</v>
      </c>
      <c r="X203" s="127">
        <v>1</v>
      </c>
      <c r="Y203" s="59" t="s">
        <v>37</v>
      </c>
      <c r="Z203" s="59" t="s">
        <v>39</v>
      </c>
      <c r="AA203" s="55">
        <v>17561.88</v>
      </c>
      <c r="AB203" s="55">
        <f t="shared" si="335"/>
        <v>17561.88</v>
      </c>
    </row>
    <row r="204" spans="2:28" ht="76.5">
      <c r="B204" s="25"/>
      <c r="C204" s="132">
        <f t="shared" si="327"/>
        <v>122</v>
      </c>
      <c r="D204" s="128" t="str">
        <f t="shared" si="328"/>
        <v>-</v>
      </c>
      <c r="E204" s="46" t="str">
        <f t="shared" si="329"/>
        <v>Право на обновление программы для ЭВМ Программная система ТИМ КРЕДО ТРАНСФОРМ 12 мес. (продление)</v>
      </c>
      <c r="F204" s="51" t="str">
        <f t="shared" si="330"/>
        <v>Национальный режим не предоставляется – запрет</v>
      </c>
      <c r="G204" s="45" t="str">
        <f t="shared" si="331"/>
        <v>шт.</v>
      </c>
      <c r="H204" s="52">
        <f t="shared" si="332"/>
        <v>1</v>
      </c>
      <c r="I204" s="28" t="s">
        <v>15</v>
      </c>
      <c r="J204" s="27" t="s">
        <v>15</v>
      </c>
      <c r="K204" s="27"/>
      <c r="L204" s="37">
        <f t="shared" si="333"/>
        <v>13659.24</v>
      </c>
      <c r="M204" s="1">
        <v>0</v>
      </c>
      <c r="N204" s="64">
        <f t="shared" si="334"/>
        <v>0</v>
      </c>
      <c r="O204" s="26"/>
      <c r="R204" s="48">
        <f>R203+1</f>
        <v>122</v>
      </c>
      <c r="S204" s="77" t="s">
        <v>45</v>
      </c>
      <c r="T204" s="99" t="s">
        <v>252</v>
      </c>
      <c r="U204" s="51" t="s">
        <v>28</v>
      </c>
      <c r="V204" s="103" t="s">
        <v>294</v>
      </c>
      <c r="W204" s="76" t="s">
        <v>12</v>
      </c>
      <c r="X204" s="126">
        <v>1</v>
      </c>
      <c r="Y204" s="59" t="s">
        <v>37</v>
      </c>
      <c r="Z204" s="59" t="s">
        <v>39</v>
      </c>
      <c r="AA204" s="55">
        <v>13659.24</v>
      </c>
      <c r="AB204" s="55">
        <f t="shared" si="335"/>
        <v>13659.24</v>
      </c>
    </row>
    <row r="205" spans="2:28" ht="76.5">
      <c r="B205" s="25"/>
      <c r="C205" s="132">
        <f t="shared" si="327"/>
        <v>123</v>
      </c>
      <c r="D205" s="128" t="str">
        <f t="shared" si="328"/>
        <v>-</v>
      </c>
      <c r="E205" s="46" t="str">
        <f t="shared" si="329"/>
        <v>Право на обновление программы для ЭВМ Программная система ТИМ КРЕДО ТРАНСКОР 12 мес. (продление)</v>
      </c>
      <c r="F205" s="51" t="str">
        <f t="shared" si="330"/>
        <v>Национальный режим не предоставляется – запрет</v>
      </c>
      <c r="G205" s="45" t="str">
        <f t="shared" si="331"/>
        <v>шт.</v>
      </c>
      <c r="H205" s="52">
        <f t="shared" si="332"/>
        <v>1</v>
      </c>
      <c r="I205" s="28" t="s">
        <v>15</v>
      </c>
      <c r="J205" s="27" t="s">
        <v>15</v>
      </c>
      <c r="K205" s="27"/>
      <c r="L205" s="37">
        <f t="shared" si="333"/>
        <v>17074.05</v>
      </c>
      <c r="M205" s="1">
        <v>0</v>
      </c>
      <c r="N205" s="64">
        <f t="shared" si="334"/>
        <v>0</v>
      </c>
      <c r="O205" s="26"/>
      <c r="R205" s="48">
        <f>R204+1</f>
        <v>123</v>
      </c>
      <c r="S205" s="77" t="s">
        <v>45</v>
      </c>
      <c r="T205" s="99" t="s">
        <v>251</v>
      </c>
      <c r="U205" s="51" t="s">
        <v>28</v>
      </c>
      <c r="V205" s="103" t="s">
        <v>294</v>
      </c>
      <c r="W205" s="76" t="s">
        <v>12</v>
      </c>
      <c r="X205" s="126">
        <v>1</v>
      </c>
      <c r="Y205" s="59" t="s">
        <v>37</v>
      </c>
      <c r="Z205" s="59" t="s">
        <v>39</v>
      </c>
      <c r="AA205" s="55">
        <v>17074.05</v>
      </c>
      <c r="AB205" s="55">
        <f t="shared" si="335"/>
        <v>17074.05</v>
      </c>
    </row>
    <row r="206" spans="2:28" ht="76.5">
      <c r="B206" s="25"/>
      <c r="C206" s="132">
        <f t="shared" si="327"/>
        <v>124</v>
      </c>
      <c r="D206" s="128" t="str">
        <f t="shared" si="328"/>
        <v>-</v>
      </c>
      <c r="E206" s="46" t="str">
        <f t="shared" si="329"/>
        <v>Право на обновление программы для ЭВМ Программная система ТИМ КРЕДО ТОПОГРАФИЯ 12 мес. (продление)</v>
      </c>
      <c r="F206" s="51" t="str">
        <f t="shared" si="330"/>
        <v>Национальный режим не предоставляется – запрет</v>
      </c>
      <c r="G206" s="45" t="str">
        <f t="shared" si="331"/>
        <v>шт.</v>
      </c>
      <c r="H206" s="52">
        <f t="shared" si="332"/>
        <v>1</v>
      </c>
      <c r="I206" s="28" t="s">
        <v>15</v>
      </c>
      <c r="J206" s="27" t="s">
        <v>15</v>
      </c>
      <c r="K206" s="27"/>
      <c r="L206" s="37">
        <f t="shared" si="333"/>
        <v>29269.8</v>
      </c>
      <c r="M206" s="1">
        <v>0</v>
      </c>
      <c r="N206" s="64">
        <f t="shared" si="334"/>
        <v>0</v>
      </c>
      <c r="O206" s="26"/>
      <c r="R206" s="48">
        <f>R205+1</f>
        <v>124</v>
      </c>
      <c r="S206" s="77" t="s">
        <v>45</v>
      </c>
      <c r="T206" s="99" t="s">
        <v>247</v>
      </c>
      <c r="U206" s="51" t="s">
        <v>28</v>
      </c>
      <c r="V206" s="103" t="s">
        <v>294</v>
      </c>
      <c r="W206" s="76" t="s">
        <v>12</v>
      </c>
      <c r="X206" s="125">
        <v>1</v>
      </c>
      <c r="Y206" s="59" t="s">
        <v>37</v>
      </c>
      <c r="Z206" s="59" t="s">
        <v>39</v>
      </c>
      <c r="AA206" s="55">
        <v>29269.8</v>
      </c>
      <c r="AB206" s="55">
        <f t="shared" si="335"/>
        <v>29269.8</v>
      </c>
    </row>
    <row r="207" spans="2:28">
      <c r="B207" s="25"/>
      <c r="C207" s="72"/>
      <c r="D207" s="44" t="str">
        <f>S207</f>
        <v>Чебоксарская ГЭС (обновления на 1 год)</v>
      </c>
      <c r="E207" s="44"/>
      <c r="F207" s="44"/>
      <c r="G207" s="44"/>
      <c r="H207" s="44"/>
      <c r="I207" s="44"/>
      <c r="J207" s="44"/>
      <c r="K207" s="44"/>
      <c r="L207" s="44"/>
      <c r="M207" s="44"/>
      <c r="N207" s="56"/>
      <c r="O207" s="26"/>
      <c r="R207" s="72"/>
      <c r="S207" s="73" t="s">
        <v>144</v>
      </c>
      <c r="T207" s="73"/>
      <c r="U207" s="44"/>
      <c r="V207" s="102"/>
      <c r="W207" s="73"/>
      <c r="X207" s="73"/>
      <c r="Y207" s="44"/>
      <c r="Z207" s="44"/>
      <c r="AA207" s="134"/>
      <c r="AB207" s="134"/>
    </row>
    <row r="208" spans="2:28" ht="76.5">
      <c r="B208" s="25"/>
      <c r="C208" s="132">
        <f t="shared" ref="C208:C214" si="336">R208</f>
        <v>125</v>
      </c>
      <c r="D208" s="128" t="str">
        <f t="shared" ref="D208:D214" si="337">S208</f>
        <v>-</v>
      </c>
      <c r="E208" s="46" t="str">
        <f t="shared" ref="E208:E214" si="338">T208</f>
        <v>Право на обновление программы для ЭВМ Программная система ТИМ КРЕДО ДАТ 12 мес. (продление)</v>
      </c>
      <c r="F208" s="51" t="str">
        <f t="shared" ref="F208:F214" si="339">U208</f>
        <v>Национальный режим не предоставляется – запрет</v>
      </c>
      <c r="G208" s="45" t="str">
        <f t="shared" ref="G208:G214" si="340">W208</f>
        <v>шт.</v>
      </c>
      <c r="H208" s="52">
        <f t="shared" ref="H208:H214" si="341">X208</f>
        <v>1</v>
      </c>
      <c r="I208" s="28" t="s">
        <v>15</v>
      </c>
      <c r="J208" s="27" t="s">
        <v>15</v>
      </c>
      <c r="K208" s="27"/>
      <c r="L208" s="37">
        <f t="shared" ref="L208:L214" si="342">AA208</f>
        <v>23415.84</v>
      </c>
      <c r="M208" s="1">
        <v>0</v>
      </c>
      <c r="N208" s="64">
        <f t="shared" ref="N208:N214" si="343">H208*M208</f>
        <v>0</v>
      </c>
      <c r="O208" s="26"/>
      <c r="R208" s="48">
        <f>R206+1</f>
        <v>125</v>
      </c>
      <c r="S208" s="77" t="s">
        <v>45</v>
      </c>
      <c r="T208" s="99" t="s">
        <v>249</v>
      </c>
      <c r="U208" s="51" t="s">
        <v>28</v>
      </c>
      <c r="V208" s="103" t="s">
        <v>294</v>
      </c>
      <c r="W208" s="76" t="s">
        <v>12</v>
      </c>
      <c r="X208" s="126">
        <v>1</v>
      </c>
      <c r="Y208" s="59" t="s">
        <v>37</v>
      </c>
      <c r="Z208" s="59" t="s">
        <v>39</v>
      </c>
      <c r="AA208" s="55">
        <v>23415.84</v>
      </c>
      <c r="AB208" s="55">
        <f t="shared" ref="AB208:AB214" si="344">ROUND(X208*AA208,2)</f>
        <v>23415.84</v>
      </c>
    </row>
    <row r="209" spans="2:28" ht="76.5">
      <c r="B209" s="25"/>
      <c r="C209" s="132">
        <f t="shared" si="336"/>
        <v>126</v>
      </c>
      <c r="D209" s="128" t="str">
        <f t="shared" si="337"/>
        <v>-</v>
      </c>
      <c r="E209" s="46" t="str">
        <f t="shared" si="338"/>
        <v>Право на обновление программы для ЭВМ Программная система ТИМ КРЕДО НИВЕЛИР 12 мес. (продление)</v>
      </c>
      <c r="F209" s="51" t="str">
        <f t="shared" si="339"/>
        <v>Национальный режим не предоставляется – запрет</v>
      </c>
      <c r="G209" s="45" t="str">
        <f t="shared" si="340"/>
        <v>шт.</v>
      </c>
      <c r="H209" s="52">
        <f t="shared" si="341"/>
        <v>1</v>
      </c>
      <c r="I209" s="28" t="s">
        <v>15</v>
      </c>
      <c r="J209" s="27" t="s">
        <v>15</v>
      </c>
      <c r="K209" s="27"/>
      <c r="L209" s="37">
        <f t="shared" si="342"/>
        <v>17561.88</v>
      </c>
      <c r="M209" s="1">
        <v>0</v>
      </c>
      <c r="N209" s="64">
        <f t="shared" si="343"/>
        <v>0</v>
      </c>
      <c r="O209" s="26"/>
      <c r="R209" s="48">
        <f t="shared" ref="R209:R214" si="345">R208+1</f>
        <v>126</v>
      </c>
      <c r="S209" s="77" t="s">
        <v>45</v>
      </c>
      <c r="T209" s="99" t="s">
        <v>250</v>
      </c>
      <c r="U209" s="51" t="s">
        <v>28</v>
      </c>
      <c r="V209" s="103" t="s">
        <v>294</v>
      </c>
      <c r="W209" s="76" t="s">
        <v>12</v>
      </c>
      <c r="X209" s="127">
        <v>1</v>
      </c>
      <c r="Y209" s="59" t="s">
        <v>37</v>
      </c>
      <c r="Z209" s="59" t="s">
        <v>39</v>
      </c>
      <c r="AA209" s="55">
        <v>17561.88</v>
      </c>
      <c r="AB209" s="55">
        <f t="shared" si="344"/>
        <v>17561.88</v>
      </c>
    </row>
    <row r="210" spans="2:28" ht="76.5">
      <c r="B210" s="25"/>
      <c r="C210" s="132">
        <f t="shared" si="336"/>
        <v>127</v>
      </c>
      <c r="D210" s="128" t="str">
        <f t="shared" si="337"/>
        <v>-</v>
      </c>
      <c r="E210" s="46" t="str">
        <f t="shared" si="338"/>
        <v>Право на обновление программы для ЭВМ Программная система ТИМ КРЕДО ТОПОГРАФИЯ 12 мес. (продление)</v>
      </c>
      <c r="F210" s="51" t="str">
        <f t="shared" si="339"/>
        <v>Национальный режим не предоставляется – запрет</v>
      </c>
      <c r="G210" s="45" t="str">
        <f t="shared" si="340"/>
        <v>шт.</v>
      </c>
      <c r="H210" s="52">
        <f t="shared" si="341"/>
        <v>1</v>
      </c>
      <c r="I210" s="28" t="s">
        <v>15</v>
      </c>
      <c r="J210" s="27" t="s">
        <v>15</v>
      </c>
      <c r="K210" s="27"/>
      <c r="L210" s="37">
        <f t="shared" si="342"/>
        <v>29269.8</v>
      </c>
      <c r="M210" s="1">
        <v>0</v>
      </c>
      <c r="N210" s="64">
        <f t="shared" si="343"/>
        <v>0</v>
      </c>
      <c r="O210" s="26"/>
      <c r="R210" s="48">
        <f t="shared" si="345"/>
        <v>127</v>
      </c>
      <c r="S210" s="77" t="s">
        <v>45</v>
      </c>
      <c r="T210" s="99" t="s">
        <v>247</v>
      </c>
      <c r="U210" s="51" t="s">
        <v>28</v>
      </c>
      <c r="V210" s="103" t="s">
        <v>294</v>
      </c>
      <c r="W210" s="76" t="s">
        <v>12</v>
      </c>
      <c r="X210" s="125">
        <v>1</v>
      </c>
      <c r="Y210" s="59" t="s">
        <v>37</v>
      </c>
      <c r="Z210" s="59" t="s">
        <v>39</v>
      </c>
      <c r="AA210" s="55">
        <v>29269.8</v>
      </c>
      <c r="AB210" s="55">
        <f t="shared" si="344"/>
        <v>29269.8</v>
      </c>
    </row>
    <row r="211" spans="2:28" ht="76.5">
      <c r="B211" s="25"/>
      <c r="C211" s="132">
        <f t="shared" si="336"/>
        <v>128</v>
      </c>
      <c r="D211" s="128" t="str">
        <f t="shared" si="337"/>
        <v>-</v>
      </c>
      <c r="E211" s="46" t="str">
        <f t="shared" si="338"/>
        <v>Право на обновление программы для ЭВМ Программная система ТИМ КРЕДО ТРАНСФОРМ 12 мес. (продление)</v>
      </c>
      <c r="F211" s="51" t="str">
        <f t="shared" si="339"/>
        <v>Национальный режим не предоставляется – запрет</v>
      </c>
      <c r="G211" s="45" t="str">
        <f t="shared" si="340"/>
        <v>шт.</v>
      </c>
      <c r="H211" s="52">
        <f t="shared" si="341"/>
        <v>1</v>
      </c>
      <c r="I211" s="28" t="s">
        <v>15</v>
      </c>
      <c r="J211" s="27" t="s">
        <v>15</v>
      </c>
      <c r="K211" s="27"/>
      <c r="L211" s="37">
        <f t="shared" si="342"/>
        <v>13659.24</v>
      </c>
      <c r="M211" s="1">
        <v>0</v>
      </c>
      <c r="N211" s="64">
        <f t="shared" si="343"/>
        <v>0</v>
      </c>
      <c r="O211" s="26"/>
      <c r="R211" s="48">
        <f t="shared" si="345"/>
        <v>128</v>
      </c>
      <c r="S211" s="77" t="s">
        <v>45</v>
      </c>
      <c r="T211" s="99" t="s">
        <v>252</v>
      </c>
      <c r="U211" s="51" t="s">
        <v>28</v>
      </c>
      <c r="V211" s="103" t="s">
        <v>294</v>
      </c>
      <c r="W211" s="76" t="s">
        <v>12</v>
      </c>
      <c r="X211" s="126">
        <v>1</v>
      </c>
      <c r="Y211" s="59" t="s">
        <v>37</v>
      </c>
      <c r="Z211" s="59" t="s">
        <v>39</v>
      </c>
      <c r="AA211" s="55">
        <v>13659.24</v>
      </c>
      <c r="AB211" s="55">
        <f t="shared" si="344"/>
        <v>13659.24</v>
      </c>
    </row>
    <row r="212" spans="2:28" ht="76.5">
      <c r="B212" s="25"/>
      <c r="C212" s="132">
        <f t="shared" si="336"/>
        <v>129</v>
      </c>
      <c r="D212" s="128" t="str">
        <f t="shared" si="337"/>
        <v>-</v>
      </c>
      <c r="E212" s="46" t="str">
        <f t="shared" si="338"/>
        <v>Право на обновление программы для ЭВМ Программная система ТИМ КРЕДО ТРАНСКОР 12 мес. (продление)</v>
      </c>
      <c r="F212" s="51" t="str">
        <f t="shared" si="339"/>
        <v>Национальный режим не предоставляется – запрет</v>
      </c>
      <c r="G212" s="45" t="str">
        <f t="shared" si="340"/>
        <v>шт.</v>
      </c>
      <c r="H212" s="52">
        <f t="shared" si="341"/>
        <v>1</v>
      </c>
      <c r="I212" s="28" t="s">
        <v>15</v>
      </c>
      <c r="J212" s="27" t="s">
        <v>15</v>
      </c>
      <c r="K212" s="27"/>
      <c r="L212" s="37">
        <f t="shared" si="342"/>
        <v>17074.05</v>
      </c>
      <c r="M212" s="1">
        <v>0</v>
      </c>
      <c r="N212" s="64">
        <f t="shared" si="343"/>
        <v>0</v>
      </c>
      <c r="O212" s="26"/>
      <c r="R212" s="48">
        <f t="shared" si="345"/>
        <v>129</v>
      </c>
      <c r="S212" s="77" t="s">
        <v>45</v>
      </c>
      <c r="T212" s="99" t="s">
        <v>251</v>
      </c>
      <c r="U212" s="51" t="s">
        <v>28</v>
      </c>
      <c r="V212" s="103" t="s">
        <v>294</v>
      </c>
      <c r="W212" s="76" t="s">
        <v>12</v>
      </c>
      <c r="X212" s="126">
        <v>1</v>
      </c>
      <c r="Y212" s="59" t="s">
        <v>37</v>
      </c>
      <c r="Z212" s="59" t="s">
        <v>39</v>
      </c>
      <c r="AA212" s="55">
        <v>17074.05</v>
      </c>
      <c r="AB212" s="55">
        <f t="shared" si="344"/>
        <v>17074.05</v>
      </c>
    </row>
    <row r="213" spans="2:28" ht="76.5">
      <c r="B213" s="25"/>
      <c r="C213" s="132">
        <f t="shared" si="336"/>
        <v>130</v>
      </c>
      <c r="D213" s="128" t="str">
        <f t="shared" si="337"/>
        <v>-</v>
      </c>
      <c r="E213" s="46" t="str">
        <f t="shared" si="338"/>
        <v>Право на обновление программы для ЭВМ Программная система ТИМ КРЕДО ГНСС 12 мес. (продление)</v>
      </c>
      <c r="F213" s="51" t="str">
        <f t="shared" si="339"/>
        <v>Национальный режим не предоставляется – запрет</v>
      </c>
      <c r="G213" s="45" t="str">
        <f t="shared" si="340"/>
        <v>шт.</v>
      </c>
      <c r="H213" s="52">
        <f t="shared" si="341"/>
        <v>1</v>
      </c>
      <c r="I213" s="28" t="s">
        <v>15</v>
      </c>
      <c r="J213" s="27" t="s">
        <v>15</v>
      </c>
      <c r="K213" s="27"/>
      <c r="L213" s="37">
        <f t="shared" si="342"/>
        <v>26830.65</v>
      </c>
      <c r="M213" s="1">
        <v>0</v>
      </c>
      <c r="N213" s="64">
        <f t="shared" si="343"/>
        <v>0</v>
      </c>
      <c r="O213" s="26"/>
      <c r="R213" s="48">
        <f t="shared" si="345"/>
        <v>130</v>
      </c>
      <c r="S213" s="77" t="s">
        <v>45</v>
      </c>
      <c r="T213" s="99" t="s">
        <v>248</v>
      </c>
      <c r="U213" s="51" t="s">
        <v>28</v>
      </c>
      <c r="V213" s="103" t="s">
        <v>294</v>
      </c>
      <c r="W213" s="76" t="s">
        <v>12</v>
      </c>
      <c r="X213" s="127">
        <v>1</v>
      </c>
      <c r="Y213" s="59" t="s">
        <v>37</v>
      </c>
      <c r="Z213" s="59" t="s">
        <v>39</v>
      </c>
      <c r="AA213" s="55">
        <v>26830.65</v>
      </c>
      <c r="AB213" s="55">
        <f t="shared" si="344"/>
        <v>26830.65</v>
      </c>
    </row>
    <row r="214" spans="2:28" ht="76.5">
      <c r="B214" s="25"/>
      <c r="C214" s="132">
        <f t="shared" si="336"/>
        <v>131</v>
      </c>
      <c r="D214" s="128" t="str">
        <f t="shared" si="337"/>
        <v>-</v>
      </c>
      <c r="E214" s="46" t="str">
        <f t="shared" si="338"/>
        <v>Право на обновление программы для ЭВМ Программная система ТИМ КРЕДО РАСЧЕТ ДЕФОРМАЦИЙ 12 мес. (продление)</v>
      </c>
      <c r="F214" s="51" t="str">
        <f t="shared" si="339"/>
        <v>Национальный режим не предоставляется – запрет</v>
      </c>
      <c r="G214" s="45" t="str">
        <f t="shared" si="340"/>
        <v>шт.</v>
      </c>
      <c r="H214" s="52">
        <f t="shared" si="341"/>
        <v>1</v>
      </c>
      <c r="I214" s="28" t="s">
        <v>15</v>
      </c>
      <c r="J214" s="27" t="s">
        <v>15</v>
      </c>
      <c r="K214" s="27"/>
      <c r="L214" s="37">
        <f t="shared" si="342"/>
        <v>16098.39</v>
      </c>
      <c r="M214" s="1">
        <v>0</v>
      </c>
      <c r="N214" s="64">
        <f t="shared" si="343"/>
        <v>0</v>
      </c>
      <c r="O214" s="26"/>
      <c r="R214" s="48">
        <f t="shared" si="345"/>
        <v>131</v>
      </c>
      <c r="S214" s="77" t="s">
        <v>45</v>
      </c>
      <c r="T214" s="99" t="s">
        <v>253</v>
      </c>
      <c r="U214" s="51" t="s">
        <v>28</v>
      </c>
      <c r="V214" s="103" t="s">
        <v>294</v>
      </c>
      <c r="W214" s="76" t="s">
        <v>12</v>
      </c>
      <c r="X214" s="127">
        <v>1</v>
      </c>
      <c r="Y214" s="59" t="s">
        <v>37</v>
      </c>
      <c r="Z214" s="59" t="s">
        <v>39</v>
      </c>
      <c r="AA214" s="55">
        <v>16098.39</v>
      </c>
      <c r="AB214" s="55">
        <f t="shared" si="344"/>
        <v>16098.39</v>
      </c>
    </row>
    <row r="215" spans="2:28">
      <c r="B215" s="25"/>
      <c r="C215" s="42" t="str">
        <f>R215</f>
        <v>Neutrino Foresight. Cистема сетевого мониторинга</v>
      </c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54"/>
      <c r="O215" s="26"/>
      <c r="R215" s="70" t="s">
        <v>145</v>
      </c>
      <c r="S215" s="71"/>
      <c r="T215" s="71"/>
      <c r="U215" s="43"/>
      <c r="V215" s="101"/>
      <c r="W215" s="71"/>
      <c r="X215" s="71"/>
      <c r="Y215" s="43"/>
      <c r="Z215" s="43"/>
      <c r="AA215" s="133"/>
      <c r="AB215" s="133"/>
    </row>
    <row r="216" spans="2:28">
      <c r="B216" s="25"/>
      <c r="C216" s="72"/>
      <c r="D216" s="44" t="str">
        <f>S216</f>
        <v>Исполнительный аппарат (покупка новых лицензий)</v>
      </c>
      <c r="E216" s="44"/>
      <c r="F216" s="44"/>
      <c r="G216" s="44"/>
      <c r="H216" s="44"/>
      <c r="I216" s="44"/>
      <c r="J216" s="44"/>
      <c r="K216" s="44"/>
      <c r="L216" s="44"/>
      <c r="M216" s="44"/>
      <c r="N216" s="56"/>
      <c r="O216" s="26"/>
      <c r="R216" s="72"/>
      <c r="S216" s="73" t="s">
        <v>46</v>
      </c>
      <c r="T216" s="73"/>
      <c r="U216" s="44"/>
      <c r="V216" s="102"/>
      <c r="W216" s="73"/>
      <c r="X216" s="73"/>
      <c r="Y216" s="44"/>
      <c r="Z216" s="44"/>
      <c r="AA216" s="134"/>
      <c r="AB216" s="134"/>
    </row>
    <row r="217" spans="2:28" ht="76.5">
      <c r="B217" s="25"/>
      <c r="C217" s="132">
        <f t="shared" ref="C217:C220" si="346">R217</f>
        <v>132</v>
      </c>
      <c r="D217" s="128" t="str">
        <f t="shared" ref="D217:D220" si="347">S217</f>
        <v>NEU-FRST-1-PER</v>
      </c>
      <c r="E217" s="46" t="str">
        <f t="shared" ref="E217:E220" si="348">T217</f>
        <v>Neutrino Foresight Virtual Edition (1K Flows per second (FPS), хранение данных до 0,5 ТБ). Постоянная лицензия</v>
      </c>
      <c r="F217" s="51" t="str">
        <f t="shared" ref="F217:F220" si="349">U217</f>
        <v>Национальный режим не предоставляется – запрет</v>
      </c>
      <c r="G217" s="45" t="str">
        <f t="shared" ref="G217:G220" si="350">W217</f>
        <v>шт.</v>
      </c>
      <c r="H217" s="52">
        <f t="shared" ref="H217:H220" si="351">X217</f>
        <v>1</v>
      </c>
      <c r="I217" s="28" t="s">
        <v>15</v>
      </c>
      <c r="J217" s="27" t="s">
        <v>15</v>
      </c>
      <c r="K217" s="27"/>
      <c r="L217" s="37">
        <f t="shared" ref="L217:L220" si="352">AA217</f>
        <v>4443631.3499999996</v>
      </c>
      <c r="M217" s="1">
        <v>0</v>
      </c>
      <c r="N217" s="64">
        <f t="shared" ref="N217:N220" si="353">H217*M217</f>
        <v>0</v>
      </c>
      <c r="O217" s="26"/>
      <c r="R217" s="74">
        <f>R214+1</f>
        <v>132</v>
      </c>
      <c r="S217" s="77" t="s">
        <v>146</v>
      </c>
      <c r="T217" s="98" t="s">
        <v>256</v>
      </c>
      <c r="U217" s="51" t="s">
        <v>28</v>
      </c>
      <c r="V217" s="103" t="s">
        <v>294</v>
      </c>
      <c r="W217" s="76" t="s">
        <v>12</v>
      </c>
      <c r="X217" s="53">
        <v>1</v>
      </c>
      <c r="Y217" s="59" t="s">
        <v>37</v>
      </c>
      <c r="Z217" s="59" t="s">
        <v>39</v>
      </c>
      <c r="AA217" s="55">
        <v>4443631.3499999996</v>
      </c>
      <c r="AB217" s="55">
        <f t="shared" ref="AB217:AB220" si="354">ROUND(X217*AA217,2)</f>
        <v>4443631.3499999996</v>
      </c>
    </row>
    <row r="218" spans="2:28" ht="51">
      <c r="B218" s="25"/>
      <c r="C218" s="132">
        <f t="shared" si="346"/>
        <v>133</v>
      </c>
      <c r="D218" s="128" t="str">
        <f t="shared" si="347"/>
        <v>NEU-FRST-1-SUP</v>
      </c>
      <c r="E218" s="46" t="str">
        <f t="shared" si="348"/>
        <v>Neutrino Foresight 1000 FPS. Сертификат технической поддержки на 1 год (модуль Netflow)</v>
      </c>
      <c r="F218" s="51" t="str">
        <f t="shared" si="349"/>
        <v>Национальный режим предоставляется</v>
      </c>
      <c r="G218" s="45" t="str">
        <f t="shared" si="350"/>
        <v>шт.</v>
      </c>
      <c r="H218" s="52">
        <f t="shared" si="351"/>
        <v>2</v>
      </c>
      <c r="I218" s="28" t="s">
        <v>15</v>
      </c>
      <c r="J218" s="27" t="s">
        <v>15</v>
      </c>
      <c r="K218" s="27"/>
      <c r="L218" s="37">
        <f t="shared" si="352"/>
        <v>783669.1</v>
      </c>
      <c r="M218" s="1">
        <v>0</v>
      </c>
      <c r="N218" s="64">
        <f t="shared" si="353"/>
        <v>0</v>
      </c>
      <c r="O218" s="26"/>
      <c r="R218" s="88">
        <f t="shared" ref="R218:R220" si="355">R217+1</f>
        <v>133</v>
      </c>
      <c r="S218" s="77" t="s">
        <v>147</v>
      </c>
      <c r="T218" s="98" t="s">
        <v>257</v>
      </c>
      <c r="U218" s="109" t="s">
        <v>27</v>
      </c>
      <c r="V218" s="79" t="s">
        <v>295</v>
      </c>
      <c r="W218" s="76" t="s">
        <v>12</v>
      </c>
      <c r="X218" s="53">
        <v>2</v>
      </c>
      <c r="Y218" s="59" t="s">
        <v>33</v>
      </c>
      <c r="Z218" s="39" t="s">
        <v>41</v>
      </c>
      <c r="AA218" s="55">
        <v>783669.1</v>
      </c>
      <c r="AB218" s="55">
        <f t="shared" si="354"/>
        <v>1567338.2</v>
      </c>
    </row>
    <row r="219" spans="2:28" ht="76.5">
      <c r="B219" s="25"/>
      <c r="C219" s="132">
        <f t="shared" si="346"/>
        <v>134</v>
      </c>
      <c r="D219" s="128" t="str">
        <f t="shared" si="347"/>
        <v>NF-SNMP-NET-50 </v>
      </c>
      <c r="E219" s="46" t="str">
        <f t="shared" si="348"/>
        <v>Neutrino Foresight - SNMP collector. Network Pack 50. Постоянная лицензия </v>
      </c>
      <c r="F219" s="51" t="str">
        <f t="shared" si="349"/>
        <v>Национальный режим не предоставляется – запрет</v>
      </c>
      <c r="G219" s="45" t="str">
        <f t="shared" si="350"/>
        <v>шт.</v>
      </c>
      <c r="H219" s="52">
        <f t="shared" si="351"/>
        <v>1</v>
      </c>
      <c r="I219" s="28" t="s">
        <v>15</v>
      </c>
      <c r="J219" s="27" t="s">
        <v>15</v>
      </c>
      <c r="K219" s="27"/>
      <c r="L219" s="37">
        <f t="shared" si="352"/>
        <v>579820.80000000005</v>
      </c>
      <c r="M219" s="1">
        <v>0</v>
      </c>
      <c r="N219" s="64">
        <f t="shared" si="353"/>
        <v>0</v>
      </c>
      <c r="O219" s="26"/>
      <c r="R219" s="88">
        <f t="shared" si="355"/>
        <v>134</v>
      </c>
      <c r="S219" s="77" t="s">
        <v>148</v>
      </c>
      <c r="T219" s="98" t="s">
        <v>258</v>
      </c>
      <c r="U219" s="51" t="s">
        <v>28</v>
      </c>
      <c r="V219" s="103" t="s">
        <v>294</v>
      </c>
      <c r="W219" s="76" t="s">
        <v>12</v>
      </c>
      <c r="X219" s="53">
        <v>1</v>
      </c>
      <c r="Y219" s="59" t="s">
        <v>37</v>
      </c>
      <c r="Z219" s="59" t="s">
        <v>39</v>
      </c>
      <c r="AA219" s="55">
        <v>579820.80000000005</v>
      </c>
      <c r="AB219" s="55">
        <f t="shared" si="354"/>
        <v>579820.80000000005</v>
      </c>
    </row>
    <row r="220" spans="2:28" ht="51">
      <c r="B220" s="25"/>
      <c r="C220" s="132">
        <f t="shared" si="346"/>
        <v>135</v>
      </c>
      <c r="D220" s="128" t="str">
        <f t="shared" si="347"/>
        <v>NF-SNMP-SUP-STD </v>
      </c>
      <c r="E220" s="46" t="str">
        <f t="shared" si="348"/>
        <v>Neutrino Foresight - SNMP collector. Сертификат технической поддержки на 1 год (8х5, обновления, поддержка новых устройств)</v>
      </c>
      <c r="F220" s="51" t="str">
        <f t="shared" si="349"/>
        <v>Национальный режим предоставляется</v>
      </c>
      <c r="G220" s="45" t="str">
        <f t="shared" si="350"/>
        <v>шт.</v>
      </c>
      <c r="H220" s="52">
        <f t="shared" si="351"/>
        <v>2</v>
      </c>
      <c r="I220" s="28" t="s">
        <v>15</v>
      </c>
      <c r="J220" s="27" t="s">
        <v>15</v>
      </c>
      <c r="K220" s="27"/>
      <c r="L220" s="37">
        <f t="shared" si="352"/>
        <v>388048.06</v>
      </c>
      <c r="M220" s="1">
        <v>0</v>
      </c>
      <c r="N220" s="64">
        <f t="shared" si="353"/>
        <v>0</v>
      </c>
      <c r="O220" s="26"/>
      <c r="R220" s="88">
        <f t="shared" si="355"/>
        <v>135</v>
      </c>
      <c r="S220" s="77" t="s">
        <v>149</v>
      </c>
      <c r="T220" s="98" t="s">
        <v>259</v>
      </c>
      <c r="U220" s="109" t="s">
        <v>27</v>
      </c>
      <c r="V220" s="79" t="s">
        <v>295</v>
      </c>
      <c r="W220" s="76" t="s">
        <v>12</v>
      </c>
      <c r="X220" s="53">
        <v>2</v>
      </c>
      <c r="Y220" s="59" t="s">
        <v>33</v>
      </c>
      <c r="Z220" s="39" t="s">
        <v>41</v>
      </c>
      <c r="AA220" s="55">
        <v>388048.06</v>
      </c>
      <c r="AB220" s="55">
        <f t="shared" si="354"/>
        <v>776096.12</v>
      </c>
    </row>
    <row r="221" spans="2:28">
      <c r="B221" s="25"/>
      <c r="C221" s="42" t="str">
        <f>R221</f>
        <v>ПК АСУРЭО. АСУ ремонтов энергетического оборудования</v>
      </c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54"/>
      <c r="O221" s="26"/>
      <c r="R221" s="70" t="s">
        <v>150</v>
      </c>
      <c r="S221" s="71"/>
      <c r="T221" s="71"/>
      <c r="U221" s="43"/>
      <c r="V221" s="101"/>
      <c r="W221" s="71"/>
      <c r="X221" s="71"/>
      <c r="Y221" s="43"/>
      <c r="Z221" s="43"/>
      <c r="AA221" s="133"/>
      <c r="AB221" s="133"/>
    </row>
    <row r="222" spans="2:28">
      <c r="B222" s="25"/>
      <c r="C222" s="72"/>
      <c r="D222" s="44" t="str">
        <f>S222</f>
        <v>Исполнительный аппарат (продление тех. поддержки на 1 год)</v>
      </c>
      <c r="E222" s="44"/>
      <c r="F222" s="44"/>
      <c r="G222" s="44"/>
      <c r="H222" s="44"/>
      <c r="I222" s="44"/>
      <c r="J222" s="44"/>
      <c r="K222" s="44"/>
      <c r="L222" s="44"/>
      <c r="M222" s="44"/>
      <c r="N222" s="56"/>
      <c r="O222" s="26"/>
      <c r="R222" s="72"/>
      <c r="S222" s="73" t="s">
        <v>48</v>
      </c>
      <c r="T222" s="73"/>
      <c r="U222" s="44"/>
      <c r="V222" s="102"/>
      <c r="W222" s="73"/>
      <c r="X222" s="73"/>
      <c r="Y222" s="44"/>
      <c r="Z222" s="44"/>
      <c r="AA222" s="134"/>
      <c r="AB222" s="134"/>
    </row>
    <row r="223" spans="2:28" ht="51">
      <c r="B223" s="25"/>
      <c r="C223" s="132">
        <f t="shared" ref="C223" si="356">R223</f>
        <v>136</v>
      </c>
      <c r="D223" s="128" t="str">
        <f t="shared" ref="D223" si="357">S223</f>
        <v>-</v>
      </c>
      <c r="E223" s="46" t="str">
        <f t="shared" ref="E223" si="358">T223</f>
        <v>Сертификат на оказание услуг по сопровождению и технической поддержке платформы АСУРЭО в течение 12 месяцев</v>
      </c>
      <c r="F223" s="51" t="str">
        <f t="shared" ref="F223" si="359">U223</f>
        <v>Национальный режим предоставляется</v>
      </c>
      <c r="G223" s="45" t="str">
        <f>W223</f>
        <v>шт.</v>
      </c>
      <c r="H223" s="52">
        <f>X223</f>
        <v>1</v>
      </c>
      <c r="I223" s="28" t="s">
        <v>15</v>
      </c>
      <c r="J223" s="27" t="s">
        <v>15</v>
      </c>
      <c r="K223" s="27"/>
      <c r="L223" s="37">
        <f>AA223</f>
        <v>13653432.5</v>
      </c>
      <c r="M223" s="1">
        <v>0</v>
      </c>
      <c r="N223" s="64">
        <f>H223*M223</f>
        <v>0</v>
      </c>
      <c r="O223" s="26"/>
      <c r="R223" s="74">
        <f>R220+1</f>
        <v>136</v>
      </c>
      <c r="S223" s="75" t="s">
        <v>45</v>
      </c>
      <c r="T223" s="92" t="s">
        <v>260</v>
      </c>
      <c r="U223" s="109" t="s">
        <v>27</v>
      </c>
      <c r="V223" s="79" t="s">
        <v>295</v>
      </c>
      <c r="W223" s="110" t="s">
        <v>12</v>
      </c>
      <c r="X223" s="111">
        <v>1</v>
      </c>
      <c r="Y223" s="59" t="s">
        <v>33</v>
      </c>
      <c r="Z223" s="39" t="s">
        <v>41</v>
      </c>
      <c r="AA223" s="55">
        <v>13653432.5</v>
      </c>
      <c r="AB223" s="55">
        <f>ROUND(X223*AA223,2)</f>
        <v>13653432.5</v>
      </c>
    </row>
    <row r="224" spans="2:28">
      <c r="B224" s="25"/>
      <c r="C224" s="42" t="str">
        <f>R224</f>
        <v>Юнидата Управление Мастер Данными. Централизованный сбор данных с целью их дальнейшей нормализации</v>
      </c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54"/>
      <c r="O224" s="26"/>
      <c r="R224" s="70" t="s">
        <v>151</v>
      </c>
      <c r="S224" s="71"/>
      <c r="T224" s="71"/>
      <c r="U224" s="43"/>
      <c r="V224" s="101"/>
      <c r="W224" s="71"/>
      <c r="X224" s="71"/>
      <c r="Y224" s="43"/>
      <c r="Z224" s="43"/>
      <c r="AA224" s="133"/>
      <c r="AB224" s="133"/>
    </row>
    <row r="225" spans="2:28" s="69" customFormat="1">
      <c r="B225" s="25"/>
      <c r="C225" s="72"/>
      <c r="D225" s="44" t="str">
        <f>S225</f>
        <v>Исполнительный аппарат (продление тех. поддержки на 1 год)</v>
      </c>
      <c r="E225" s="44"/>
      <c r="F225" s="44"/>
      <c r="G225" s="44"/>
      <c r="H225" s="44"/>
      <c r="I225" s="44"/>
      <c r="J225" s="44"/>
      <c r="K225" s="44"/>
      <c r="L225" s="44"/>
      <c r="M225" s="44"/>
      <c r="N225" s="56"/>
      <c r="O225" s="26"/>
      <c r="P225" s="66"/>
      <c r="Q225" s="66"/>
      <c r="R225" s="72"/>
      <c r="S225" s="73" t="s">
        <v>48</v>
      </c>
      <c r="T225" s="73"/>
      <c r="U225" s="44"/>
      <c r="V225" s="102"/>
      <c r="W225" s="73"/>
      <c r="X225" s="73"/>
      <c r="Y225" s="44"/>
      <c r="Z225" s="44"/>
      <c r="AA225" s="134"/>
      <c r="AB225" s="134"/>
    </row>
    <row r="226" spans="2:28" s="69" customFormat="1" ht="63.75">
      <c r="B226" s="25"/>
      <c r="C226" s="132">
        <f t="shared" ref="C226" si="360">R226</f>
        <v>137</v>
      </c>
      <c r="D226" s="128" t="str">
        <f t="shared" ref="D226" si="361">S226</f>
        <v>-</v>
      </c>
      <c r="E226" s="46" t="str">
        <f t="shared" ref="E226" si="362">T226</f>
        <v>Сертификат на оказание услуг по сопровождению и технической поддержке платформы Юнидата Управление Мастер Данными, корпоративная редакция (ядро платформы версия 5.12)</v>
      </c>
      <c r="F226" s="51" t="str">
        <f t="shared" ref="F226" si="363">U226</f>
        <v>Национальный режим предоставляется</v>
      </c>
      <c r="G226" s="45" t="str">
        <f>W226</f>
        <v>шт.</v>
      </c>
      <c r="H226" s="52">
        <f>X226</f>
        <v>1</v>
      </c>
      <c r="I226" s="28" t="s">
        <v>15</v>
      </c>
      <c r="J226" s="27" t="s">
        <v>15</v>
      </c>
      <c r="K226" s="27"/>
      <c r="L226" s="37">
        <f>AA226</f>
        <v>13229764.77</v>
      </c>
      <c r="M226" s="1">
        <v>0</v>
      </c>
      <c r="N226" s="64">
        <f>H226*M226</f>
        <v>0</v>
      </c>
      <c r="O226" s="26"/>
      <c r="P226" s="66"/>
      <c r="Q226" s="66"/>
      <c r="R226" s="74">
        <f>R223+1</f>
        <v>137</v>
      </c>
      <c r="S226" s="49" t="s">
        <v>45</v>
      </c>
      <c r="T226" s="49" t="s">
        <v>261</v>
      </c>
      <c r="U226" s="109" t="s">
        <v>27</v>
      </c>
      <c r="V226" s="79" t="s">
        <v>295</v>
      </c>
      <c r="W226" s="113" t="s">
        <v>12</v>
      </c>
      <c r="X226" s="114">
        <v>1</v>
      </c>
      <c r="Y226" s="59" t="s">
        <v>33</v>
      </c>
      <c r="Z226" s="59" t="s">
        <v>41</v>
      </c>
      <c r="AA226" s="55">
        <v>13229764.77</v>
      </c>
      <c r="AB226" s="55">
        <f>ROUND(X226*AA226,2)</f>
        <v>13229764.77</v>
      </c>
    </row>
    <row r="227" spans="2:28" s="69" customFormat="1">
      <c r="B227" s="25"/>
      <c r="C227" s="42" t="str">
        <f>R227</f>
        <v>Платформа видеоаналитики VizorLabs Health and Safety для автоматизированного контроля промышленной и физической безопасности, событий на объектах и транспортных сценариев.</v>
      </c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54"/>
      <c r="O227" s="26"/>
      <c r="P227" s="66"/>
      <c r="Q227" s="66"/>
      <c r="R227" s="70" t="s">
        <v>152</v>
      </c>
      <c r="S227" s="71"/>
      <c r="T227" s="71"/>
      <c r="U227" s="43"/>
      <c r="V227" s="101"/>
      <c r="W227" s="71"/>
      <c r="X227" s="71"/>
      <c r="Y227" s="43"/>
      <c r="Z227" s="43"/>
      <c r="AA227" s="133"/>
      <c r="AB227" s="133"/>
    </row>
    <row r="228" spans="2:28" s="69" customFormat="1">
      <c r="B228" s="25"/>
      <c r="C228" s="72"/>
      <c r="D228" s="44" t="str">
        <f>S228</f>
        <v>Исполнительный аппарат (покупка новых лицензий)</v>
      </c>
      <c r="E228" s="44"/>
      <c r="F228" s="44"/>
      <c r="G228" s="44"/>
      <c r="H228" s="44"/>
      <c r="I228" s="44"/>
      <c r="J228" s="44"/>
      <c r="K228" s="44"/>
      <c r="L228" s="44"/>
      <c r="M228" s="44"/>
      <c r="N228" s="56"/>
      <c r="O228" s="26"/>
      <c r="P228" s="66"/>
      <c r="Q228" s="66"/>
      <c r="R228" s="72"/>
      <c r="S228" s="73" t="s">
        <v>46</v>
      </c>
      <c r="T228" s="73"/>
      <c r="U228" s="44"/>
      <c r="V228" s="102"/>
      <c r="W228" s="73"/>
      <c r="X228" s="73"/>
      <c r="Y228" s="44"/>
      <c r="Z228" s="44"/>
      <c r="AA228" s="134"/>
      <c r="AB228" s="134"/>
    </row>
    <row r="229" spans="2:28" s="69" customFormat="1" ht="76.5">
      <c r="B229" s="25"/>
      <c r="C229" s="132">
        <f t="shared" ref="C229" si="364">R229</f>
        <v>138</v>
      </c>
      <c r="D229" s="128" t="str">
        <f t="shared" ref="D229" si="365">S229</f>
        <v>-</v>
      </c>
      <c r="E229" s="46" t="str">
        <f t="shared" ref="E229" si="366">T229</f>
        <v xml:space="preserve">Годовой платеж за 12 месяцев использования лицензии и гарантийную поддержку. </v>
      </c>
      <c r="F229" s="51" t="str">
        <f t="shared" ref="F229" si="367">U229</f>
        <v>Национальный режим не предоставляется – запрет</v>
      </c>
      <c r="G229" s="45" t="str">
        <f>W229</f>
        <v>шт.</v>
      </c>
      <c r="H229" s="52">
        <f>X229</f>
        <v>1</v>
      </c>
      <c r="I229" s="28" t="s">
        <v>15</v>
      </c>
      <c r="J229" s="27" t="s">
        <v>15</v>
      </c>
      <c r="K229" s="27"/>
      <c r="L229" s="37">
        <f>AA229</f>
        <v>3181500</v>
      </c>
      <c r="M229" s="1">
        <v>0</v>
      </c>
      <c r="N229" s="64">
        <f>H229*M229</f>
        <v>0</v>
      </c>
      <c r="O229" s="26"/>
      <c r="P229" s="66"/>
      <c r="Q229" s="66"/>
      <c r="R229" s="74">
        <f>R226+1</f>
        <v>138</v>
      </c>
      <c r="S229" s="49" t="s">
        <v>45</v>
      </c>
      <c r="T229" s="49" t="s">
        <v>262</v>
      </c>
      <c r="U229" s="51" t="s">
        <v>28</v>
      </c>
      <c r="V229" s="141" t="s">
        <v>294</v>
      </c>
      <c r="W229" s="113" t="s">
        <v>12</v>
      </c>
      <c r="X229" s="114">
        <v>1</v>
      </c>
      <c r="Y229" s="59" t="s">
        <v>37</v>
      </c>
      <c r="Z229" s="59" t="s">
        <v>39</v>
      </c>
      <c r="AA229" s="55">
        <v>3181500</v>
      </c>
      <c r="AB229" s="55">
        <f>ROUND(X229*AA229,2)</f>
        <v>3181500</v>
      </c>
    </row>
    <row r="230" spans="2:28" s="69" customFormat="1">
      <c r="B230" s="25"/>
      <c r="C230" s="42" t="str">
        <f>R230</f>
        <v>СК-11. Автоматизированные системы оперативно-диспетчерского, технологического и ситуационного управления объектами электроэнергетики</v>
      </c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54"/>
      <c r="O230" s="26"/>
      <c r="P230" s="66"/>
      <c r="Q230" s="66"/>
      <c r="R230" s="70" t="s">
        <v>153</v>
      </c>
      <c r="S230" s="71"/>
      <c r="T230" s="71"/>
      <c r="U230" s="43"/>
      <c r="V230" s="101"/>
      <c r="W230" s="71"/>
      <c r="X230" s="71"/>
      <c r="Y230" s="43"/>
      <c r="Z230" s="43"/>
      <c r="AA230" s="133"/>
      <c r="AB230" s="133"/>
    </row>
    <row r="231" spans="2:28" s="69" customFormat="1">
      <c r="B231" s="25"/>
      <c r="C231" s="72"/>
      <c r="D231" s="44" t="str">
        <f>S231</f>
        <v>Исполнительный аппарат (продление тех. поддержки на 1 год)</v>
      </c>
      <c r="E231" s="44"/>
      <c r="F231" s="44"/>
      <c r="G231" s="44"/>
      <c r="H231" s="44"/>
      <c r="I231" s="44"/>
      <c r="J231" s="44"/>
      <c r="K231" s="44"/>
      <c r="L231" s="44"/>
      <c r="M231" s="44"/>
      <c r="N231" s="56"/>
      <c r="O231" s="26"/>
      <c r="P231" s="66"/>
      <c r="Q231" s="66"/>
      <c r="R231" s="72"/>
      <c r="S231" s="73" t="s">
        <v>48</v>
      </c>
      <c r="T231" s="73"/>
      <c r="U231" s="44"/>
      <c r="V231" s="102"/>
      <c r="W231" s="73"/>
      <c r="X231" s="73"/>
      <c r="Y231" s="44"/>
      <c r="Z231" s="44"/>
      <c r="AA231" s="134"/>
      <c r="AB231" s="134"/>
    </row>
    <row r="232" spans="2:28" s="69" customFormat="1" ht="63.75">
      <c r="B232" s="25"/>
      <c r="C232" s="132">
        <f t="shared" ref="C232:C235" si="368">R232</f>
        <v>138</v>
      </c>
      <c r="D232" s="128" t="str">
        <f t="shared" ref="D232:D235" si="369">S232</f>
        <v>-</v>
      </c>
      <c r="E232" s="46" t="str">
        <f t="shared" ref="E232:E235" si="370">T232</f>
        <v>Сертификат на право получения (активации) обновлениий ПО платформы СК-11 для информационной системы поддержки деятельности САЦ и модуля коммерческой диспетчеризации</v>
      </c>
      <c r="F232" s="51" t="str">
        <f t="shared" ref="F232:F235" si="371">U232</f>
        <v>Национальный режим предоставляется</v>
      </c>
      <c r="G232" s="45" t="str">
        <f t="shared" ref="G232:G235" si="372">W232</f>
        <v>шт.</v>
      </c>
      <c r="H232" s="52">
        <f t="shared" ref="H232:H235" si="373">X232</f>
        <v>1</v>
      </c>
      <c r="I232" s="28" t="s">
        <v>15</v>
      </c>
      <c r="J232" s="27" t="s">
        <v>15</v>
      </c>
      <c r="K232" s="27"/>
      <c r="L232" s="37">
        <f t="shared" ref="L232:L274" si="374">AA232</f>
        <v>16444795.76</v>
      </c>
      <c r="M232" s="1">
        <v>0</v>
      </c>
      <c r="N232" s="64">
        <f t="shared" ref="N232:N274" si="375">H232*M232</f>
        <v>0</v>
      </c>
      <c r="O232" s="26"/>
      <c r="P232" s="66"/>
      <c r="Q232" s="66"/>
      <c r="R232" s="74">
        <f>R226+1</f>
        <v>138</v>
      </c>
      <c r="S232" s="49" t="s">
        <v>45</v>
      </c>
      <c r="T232" s="49" t="s">
        <v>263</v>
      </c>
      <c r="U232" s="109" t="s">
        <v>27</v>
      </c>
      <c r="V232" s="79" t="s">
        <v>295</v>
      </c>
      <c r="W232" s="113" t="s">
        <v>12</v>
      </c>
      <c r="X232" s="114">
        <v>1</v>
      </c>
      <c r="Y232" s="59" t="s">
        <v>33</v>
      </c>
      <c r="Z232" s="59" t="s">
        <v>41</v>
      </c>
      <c r="AA232" s="55">
        <v>16444795.76</v>
      </c>
      <c r="AB232" s="55">
        <f t="shared" ref="AB232:AB235" si="376">ROUND(X232*AA232,2)</f>
        <v>16444795.76</v>
      </c>
    </row>
    <row r="233" spans="2:28" s="69" customFormat="1" ht="51">
      <c r="B233" s="25"/>
      <c r="C233" s="132">
        <f t="shared" si="368"/>
        <v>139</v>
      </c>
      <c r="D233" s="128" t="str">
        <f t="shared" si="369"/>
        <v>-</v>
      </c>
      <c r="E233" s="46" t="str">
        <f t="shared" si="370"/>
        <v>Сертификат на право получения обновлениий ПО платформы СК-11 для информационной системы оперативный журнал</v>
      </c>
      <c r="F233" s="51" t="str">
        <f t="shared" si="371"/>
        <v>Национальный режим предоставляется</v>
      </c>
      <c r="G233" s="45" t="str">
        <f t="shared" si="372"/>
        <v>шт.</v>
      </c>
      <c r="H233" s="52">
        <f t="shared" si="373"/>
        <v>1</v>
      </c>
      <c r="I233" s="28" t="s">
        <v>15</v>
      </c>
      <c r="J233" s="27" t="s">
        <v>15</v>
      </c>
      <c r="K233" s="27"/>
      <c r="L233" s="37">
        <f t="shared" si="374"/>
        <v>11180273.779999999</v>
      </c>
      <c r="M233" s="1">
        <v>0</v>
      </c>
      <c r="N233" s="64">
        <f t="shared" si="375"/>
        <v>0</v>
      </c>
      <c r="O233" s="26"/>
      <c r="P233" s="66"/>
      <c r="Q233" s="66"/>
      <c r="R233" s="80">
        <f>R232+1</f>
        <v>139</v>
      </c>
      <c r="S233" s="49" t="s">
        <v>45</v>
      </c>
      <c r="T233" s="49" t="s">
        <v>264</v>
      </c>
      <c r="U233" s="109" t="s">
        <v>27</v>
      </c>
      <c r="V233" s="79" t="s">
        <v>295</v>
      </c>
      <c r="W233" s="113" t="s">
        <v>12</v>
      </c>
      <c r="X233" s="114">
        <v>1</v>
      </c>
      <c r="Y233" s="59" t="s">
        <v>33</v>
      </c>
      <c r="Z233" s="59" t="s">
        <v>41</v>
      </c>
      <c r="AA233" s="55">
        <v>11180273.779999999</v>
      </c>
      <c r="AB233" s="55">
        <f t="shared" si="376"/>
        <v>11180273.779999999</v>
      </c>
    </row>
    <row r="234" spans="2:28" s="69" customFormat="1" ht="51">
      <c r="B234" s="25"/>
      <c r="C234" s="132">
        <f t="shared" si="368"/>
        <v>140</v>
      </c>
      <c r="D234" s="128" t="str">
        <f t="shared" si="369"/>
        <v>-</v>
      </c>
      <c r="E234" s="46" t="str">
        <f t="shared" si="370"/>
        <v>Сертификат на право получения обновлениий программы для ЭВМ "MODES-Centre SE", работающей в составе ИС КД</v>
      </c>
      <c r="F234" s="51" t="str">
        <f t="shared" si="371"/>
        <v>Национальный режим предоставляется</v>
      </c>
      <c r="G234" s="45" t="str">
        <f t="shared" si="372"/>
        <v>шт.</v>
      </c>
      <c r="H234" s="52">
        <f t="shared" si="373"/>
        <v>1</v>
      </c>
      <c r="I234" s="28" t="s">
        <v>15</v>
      </c>
      <c r="J234" s="27" t="s">
        <v>15</v>
      </c>
      <c r="K234" s="27"/>
      <c r="L234" s="37">
        <f t="shared" si="374"/>
        <v>3145877.3</v>
      </c>
      <c r="M234" s="1">
        <v>0</v>
      </c>
      <c r="N234" s="64">
        <f t="shared" si="375"/>
        <v>0</v>
      </c>
      <c r="O234" s="26"/>
      <c r="P234" s="66"/>
      <c r="Q234" s="66"/>
      <c r="R234" s="80">
        <f>R233+1</f>
        <v>140</v>
      </c>
      <c r="S234" s="49" t="s">
        <v>45</v>
      </c>
      <c r="T234" s="49" t="s">
        <v>265</v>
      </c>
      <c r="U234" s="109" t="s">
        <v>27</v>
      </c>
      <c r="V234" s="79" t="s">
        <v>295</v>
      </c>
      <c r="W234" s="113" t="s">
        <v>12</v>
      </c>
      <c r="X234" s="114">
        <v>1</v>
      </c>
      <c r="Y234" s="59" t="s">
        <v>33</v>
      </c>
      <c r="Z234" s="59" t="s">
        <v>41</v>
      </c>
      <c r="AA234" s="55">
        <v>3145877.3</v>
      </c>
      <c r="AB234" s="55">
        <f t="shared" si="376"/>
        <v>3145877.3</v>
      </c>
    </row>
    <row r="235" spans="2:28" s="69" customFormat="1" ht="51">
      <c r="B235" s="25"/>
      <c r="C235" s="132">
        <f t="shared" si="368"/>
        <v>141</v>
      </c>
      <c r="D235" s="128" t="str">
        <f t="shared" si="369"/>
        <v>-</v>
      </c>
      <c r="E235" s="46" t="str">
        <f t="shared" si="370"/>
        <v>Сертификат на право получения обновлениий ПО платформы СК-11 для автоматизированной системы управления моделями (АС УМ)</v>
      </c>
      <c r="F235" s="51" t="str">
        <f t="shared" si="371"/>
        <v>Национальный режим предоставляется</v>
      </c>
      <c r="G235" s="45" t="str">
        <f t="shared" si="372"/>
        <v>шт.</v>
      </c>
      <c r="H235" s="52">
        <f t="shared" si="373"/>
        <v>1</v>
      </c>
      <c r="I235" s="28" t="s">
        <v>15</v>
      </c>
      <c r="J235" s="27" t="s">
        <v>15</v>
      </c>
      <c r="K235" s="27"/>
      <c r="L235" s="37">
        <f t="shared" si="374"/>
        <v>6718105.9000000004</v>
      </c>
      <c r="M235" s="1">
        <v>0</v>
      </c>
      <c r="N235" s="64">
        <f t="shared" si="375"/>
        <v>0</v>
      </c>
      <c r="O235" s="26"/>
      <c r="P235" s="66"/>
      <c r="Q235" s="66"/>
      <c r="R235" s="80">
        <f>R234+1</f>
        <v>141</v>
      </c>
      <c r="S235" s="49" t="s">
        <v>45</v>
      </c>
      <c r="T235" s="49" t="s">
        <v>266</v>
      </c>
      <c r="U235" s="109" t="s">
        <v>27</v>
      </c>
      <c r="V235" s="79" t="s">
        <v>295</v>
      </c>
      <c r="W235" s="113" t="s">
        <v>12</v>
      </c>
      <c r="X235" s="114">
        <v>1</v>
      </c>
      <c r="Y235" s="59" t="s">
        <v>33</v>
      </c>
      <c r="Z235" s="59" t="s">
        <v>41</v>
      </c>
      <c r="AA235" s="55">
        <v>6718105.9000000004</v>
      </c>
      <c r="AB235" s="55">
        <f t="shared" si="376"/>
        <v>6718105.9000000004</v>
      </c>
    </row>
    <row r="236" spans="2:28" s="69" customFormat="1">
      <c r="B236" s="25"/>
      <c r="C236" s="72"/>
      <c r="D236" s="44" t="str">
        <f>S236</f>
        <v>Исполнительный аппарат (покупка новых лицензий)</v>
      </c>
      <c r="E236" s="44"/>
      <c r="F236" s="44"/>
      <c r="G236" s="44"/>
      <c r="H236" s="44"/>
      <c r="I236" s="44"/>
      <c r="J236" s="44"/>
      <c r="K236" s="44"/>
      <c r="L236" s="44"/>
      <c r="M236" s="44"/>
      <c r="N236" s="56"/>
      <c r="O236" s="26"/>
      <c r="P236" s="66"/>
      <c r="Q236" s="66"/>
      <c r="R236" s="72"/>
      <c r="S236" s="73" t="s">
        <v>46</v>
      </c>
      <c r="T236" s="73"/>
      <c r="U236" s="44"/>
      <c r="V236" s="102"/>
      <c r="W236" s="73"/>
      <c r="X236" s="73"/>
      <c r="Y236" s="44"/>
      <c r="Z236" s="44"/>
      <c r="AA236" s="134"/>
      <c r="AB236" s="134"/>
    </row>
    <row r="237" spans="2:28" s="69" customFormat="1" ht="76.5">
      <c r="B237" s="25"/>
      <c r="C237" s="132">
        <f t="shared" ref="C237" si="377">R237</f>
        <v>142</v>
      </c>
      <c r="D237" s="128" t="str">
        <f t="shared" ref="D237" si="378">S237</f>
        <v>MC.ESS</v>
      </c>
      <c r="E237" s="46" t="str">
        <f t="shared" ref="E237" si="379">T237</f>
        <v>Информационный комплекс участника рынка электроэнергии и мощности «MODES-Centre Special Edition» («MODES-Centre SE») (арт. MC.ESS)</v>
      </c>
      <c r="F237" s="51" t="str">
        <f t="shared" ref="F237" si="380">U237</f>
        <v>Национальный режим не предоставляется – запрет</v>
      </c>
      <c r="G237" s="45" t="str">
        <f>W237</f>
        <v>шт.</v>
      </c>
      <c r="H237" s="52">
        <f>X237</f>
        <v>1</v>
      </c>
      <c r="I237" s="28" t="s">
        <v>15</v>
      </c>
      <c r="J237" s="27" t="s">
        <v>15</v>
      </c>
      <c r="K237" s="27"/>
      <c r="L237" s="37">
        <f>AA237</f>
        <v>1742250</v>
      </c>
      <c r="M237" s="1">
        <v>0</v>
      </c>
      <c r="N237" s="64">
        <f>H237*M237</f>
        <v>0</v>
      </c>
      <c r="O237" s="26"/>
      <c r="P237" s="66"/>
      <c r="Q237" s="66"/>
      <c r="R237" s="80">
        <f>R235+1</f>
        <v>142</v>
      </c>
      <c r="S237" s="49" t="s">
        <v>154</v>
      </c>
      <c r="T237" s="79" t="s">
        <v>267</v>
      </c>
      <c r="U237" s="51" t="s">
        <v>28</v>
      </c>
      <c r="V237" s="103" t="s">
        <v>294</v>
      </c>
      <c r="W237" s="113" t="s">
        <v>12</v>
      </c>
      <c r="X237" s="114">
        <v>1</v>
      </c>
      <c r="Y237" s="59" t="s">
        <v>37</v>
      </c>
      <c r="Z237" s="59" t="s">
        <v>39</v>
      </c>
      <c r="AA237" s="55">
        <v>1742250</v>
      </c>
      <c r="AB237" s="55">
        <f>ROUND(X237*AA237,2)</f>
        <v>1742250</v>
      </c>
    </row>
    <row r="238" spans="2:28" s="69" customFormat="1">
      <c r="B238" s="25"/>
      <c r="C238" s="42" t="str">
        <f>R238</f>
        <v>Tantor. СУБД</v>
      </c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54"/>
      <c r="O238" s="26"/>
      <c r="P238" s="66"/>
      <c r="Q238" s="66"/>
      <c r="R238" s="70" t="s">
        <v>77</v>
      </c>
      <c r="S238" s="71"/>
      <c r="T238" s="71"/>
      <c r="U238" s="43"/>
      <c r="V238" s="101"/>
      <c r="W238" s="71"/>
      <c r="X238" s="71"/>
      <c r="Y238" s="43"/>
      <c r="Z238" s="43"/>
      <c r="AA238" s="133"/>
      <c r="AB238" s="133"/>
    </row>
    <row r="239" spans="2:28" s="69" customFormat="1">
      <c r="B239" s="25"/>
      <c r="C239" s="72"/>
      <c r="D239" s="44" t="str">
        <f>S239</f>
        <v>Исполнительный аппарат (покупка новых лицензий)</v>
      </c>
      <c r="E239" s="44"/>
      <c r="F239" s="44"/>
      <c r="G239" s="44"/>
      <c r="H239" s="44"/>
      <c r="I239" s="44"/>
      <c r="J239" s="44"/>
      <c r="K239" s="44"/>
      <c r="L239" s="44"/>
      <c r="M239" s="44"/>
      <c r="N239" s="56"/>
      <c r="O239" s="26"/>
      <c r="P239" s="66"/>
      <c r="Q239" s="66"/>
      <c r="R239" s="72"/>
      <c r="S239" s="73" t="s">
        <v>46</v>
      </c>
      <c r="T239" s="73"/>
      <c r="U239" s="44"/>
      <c r="V239" s="102"/>
      <c r="W239" s="73"/>
      <c r="X239" s="73"/>
      <c r="Y239" s="44"/>
      <c r="Z239" s="44"/>
      <c r="AA239" s="134"/>
      <c r="AB239" s="134"/>
    </row>
    <row r="240" spans="2:28" s="69" customFormat="1" ht="140.25">
      <c r="B240" s="25"/>
      <c r="C240" s="132">
        <f t="shared" ref="C240:C242" si="381">R240</f>
        <v>143</v>
      </c>
      <c r="D240" s="128" t="str">
        <f t="shared" ref="D240:D242" si="382">S240</f>
        <v>TLBD00Х8600DIGBASSR01-SO12</v>
      </c>
      <c r="E240" s="46" t="str">
        <f t="shared" ref="E240:E242" si="383">T240</f>
        <v>Лицензия на СУБД Tantor в редакции Basic, со встроенной полнофункциональной модульной платформой администрирования и мониторинга кластеров PostgreSQL «Тантор», на базе процессорной архитектуры х86-64, для сервера на 1 физическое или виртуальное ядро, способ передачи электронный, на срок действия исключительного права, с включенными обновлениями Тип 1 на 12 мес.</v>
      </c>
      <c r="F240" s="51" t="str">
        <f t="shared" ref="F240:F242" si="384">U240</f>
        <v>Национальный режим не предоставляется – запрет</v>
      </c>
      <c r="G240" s="45" t="str">
        <f t="shared" ref="G240:G242" si="385">W240</f>
        <v>шт.</v>
      </c>
      <c r="H240" s="52">
        <f t="shared" ref="H240:H242" si="386">X240</f>
        <v>208</v>
      </c>
      <c r="I240" s="28" t="s">
        <v>15</v>
      </c>
      <c r="J240" s="27" t="s">
        <v>15</v>
      </c>
      <c r="K240" s="27"/>
      <c r="L240" s="37">
        <f t="shared" si="374"/>
        <v>155831.89000000001</v>
      </c>
      <c r="M240" s="1">
        <v>0</v>
      </c>
      <c r="N240" s="64">
        <f t="shared" si="375"/>
        <v>0</v>
      </c>
      <c r="O240" s="26"/>
      <c r="P240" s="66"/>
      <c r="Q240" s="66"/>
      <c r="R240" s="74">
        <f>R237+1</f>
        <v>143</v>
      </c>
      <c r="S240" s="89" t="s">
        <v>155</v>
      </c>
      <c r="T240" s="89" t="s">
        <v>268</v>
      </c>
      <c r="U240" s="51" t="s">
        <v>28</v>
      </c>
      <c r="V240" s="141" t="s">
        <v>294</v>
      </c>
      <c r="W240" s="112" t="s">
        <v>12</v>
      </c>
      <c r="X240" s="113">
        <v>208</v>
      </c>
      <c r="Y240" s="59" t="s">
        <v>37</v>
      </c>
      <c r="Z240" s="59" t="s">
        <v>39</v>
      </c>
      <c r="AA240" s="55">
        <v>155831.89000000001</v>
      </c>
      <c r="AB240" s="55">
        <f t="shared" ref="AB240:AB242" si="387">ROUND(X240*AA240,2)</f>
        <v>32413033.120000001</v>
      </c>
    </row>
    <row r="241" spans="2:28" s="69" customFormat="1" ht="140.25">
      <c r="B241" s="25"/>
      <c r="C241" s="132">
        <f t="shared" si="381"/>
        <v>144</v>
      </c>
      <c r="D241" s="128" t="str">
        <f t="shared" si="382"/>
        <v>TLBD00Х8600DIGSPESR01-SO12</v>
      </c>
      <c r="E241" s="46" t="str">
        <f t="shared" si="383"/>
        <v>Лицензия на СУБД Tantor в редакции Special Edition, со встроенной полнофункциональной модульной платформой администрирования и мониторинга кластеров PostgreSQL «Тантор», на базе процессорной архитектуры х86-64, для сервера на 1 физическое или виртуальное ядро, способ передачи электронный, на срок действия исключительного права, с включенными обновлениями Тип 1 на 12 мес.</v>
      </c>
      <c r="F241" s="51" t="str">
        <f t="shared" si="384"/>
        <v>Национальный режим не предоставляется – запрет</v>
      </c>
      <c r="G241" s="45" t="str">
        <f t="shared" si="385"/>
        <v>шт.</v>
      </c>
      <c r="H241" s="52">
        <f t="shared" si="386"/>
        <v>4</v>
      </c>
      <c r="I241" s="28" t="s">
        <v>15</v>
      </c>
      <c r="J241" s="27" t="s">
        <v>15</v>
      </c>
      <c r="K241" s="27"/>
      <c r="L241" s="37">
        <f t="shared" si="374"/>
        <v>445232.24</v>
      </c>
      <c r="M241" s="1">
        <v>0</v>
      </c>
      <c r="N241" s="64">
        <f t="shared" si="375"/>
        <v>0</v>
      </c>
      <c r="O241" s="26"/>
      <c r="P241" s="66"/>
      <c r="Q241" s="66"/>
      <c r="R241" s="80">
        <f t="shared" ref="R241:R242" si="388">R240+1</f>
        <v>144</v>
      </c>
      <c r="S241" s="49" t="s">
        <v>156</v>
      </c>
      <c r="T241" s="49" t="s">
        <v>269</v>
      </c>
      <c r="U241" s="51" t="s">
        <v>28</v>
      </c>
      <c r="V241" s="141" t="s">
        <v>294</v>
      </c>
      <c r="W241" s="112" t="s">
        <v>12</v>
      </c>
      <c r="X241" s="113">
        <v>4</v>
      </c>
      <c r="Y241" s="59" t="s">
        <v>37</v>
      </c>
      <c r="Z241" s="59" t="s">
        <v>39</v>
      </c>
      <c r="AA241" s="55">
        <v>445232.24</v>
      </c>
      <c r="AB241" s="55">
        <f t="shared" si="387"/>
        <v>1780928.96</v>
      </c>
    </row>
    <row r="242" spans="2:28" s="69" customFormat="1" ht="140.25">
      <c r="B242" s="25"/>
      <c r="C242" s="132">
        <f t="shared" si="381"/>
        <v>145</v>
      </c>
      <c r="D242" s="128" t="str">
        <f t="shared" si="382"/>
        <v>TLBD00Х8600DIGS1CSR01-SO12</v>
      </c>
      <c r="E242" s="46" t="str">
        <f t="shared" si="383"/>
        <v>Лицензия на СУБД Tantor в редакции Special Edition 1C, со встроенной полнофункциональной модульной платформой администрирования и мониторинга кластеров PostgreSQL «Тантор», на базе процессорной архитектуры х86-64, для сервера на 1 физическое или виртуальное ядро, способ передачи электронный, на срок действия исключительного права, с включенными обновлениями Тип 1 на 12 мес.</v>
      </c>
      <c r="F242" s="51" t="str">
        <f t="shared" si="384"/>
        <v>Национальный режим не предоставляется – запрет</v>
      </c>
      <c r="G242" s="45" t="str">
        <f t="shared" si="385"/>
        <v>шт.</v>
      </c>
      <c r="H242" s="52">
        <f t="shared" si="386"/>
        <v>20</v>
      </c>
      <c r="I242" s="28" t="s">
        <v>15</v>
      </c>
      <c r="J242" s="27" t="s">
        <v>15</v>
      </c>
      <c r="K242" s="27"/>
      <c r="L242" s="37">
        <f t="shared" si="374"/>
        <v>133569.47</v>
      </c>
      <c r="M242" s="1">
        <v>0</v>
      </c>
      <c r="N242" s="64">
        <f t="shared" si="375"/>
        <v>0</v>
      </c>
      <c r="O242" s="26"/>
      <c r="P242" s="66"/>
      <c r="Q242" s="66"/>
      <c r="R242" s="80">
        <f t="shared" si="388"/>
        <v>145</v>
      </c>
      <c r="S242" s="90" t="s">
        <v>157</v>
      </c>
      <c r="T242" s="49" t="s">
        <v>270</v>
      </c>
      <c r="U242" s="51" t="s">
        <v>28</v>
      </c>
      <c r="V242" s="141" t="s">
        <v>294</v>
      </c>
      <c r="W242" s="112" t="s">
        <v>12</v>
      </c>
      <c r="X242" s="113">
        <v>20</v>
      </c>
      <c r="Y242" s="59" t="s">
        <v>37</v>
      </c>
      <c r="Z242" s="59" t="s">
        <v>39</v>
      </c>
      <c r="AA242" s="55">
        <v>133569.47</v>
      </c>
      <c r="AB242" s="55">
        <f t="shared" si="387"/>
        <v>2671389.4</v>
      </c>
    </row>
    <row r="243" spans="2:28" s="69" customFormat="1">
      <c r="B243" s="25"/>
      <c r="C243" s="42" t="str">
        <f>R243</f>
        <v>zVirt. Система серверной виртуализации</v>
      </c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54"/>
      <c r="O243" s="26"/>
      <c r="P243" s="66"/>
      <c r="Q243" s="66"/>
      <c r="R243" s="70" t="s">
        <v>158</v>
      </c>
      <c r="S243" s="71"/>
      <c r="T243" s="71"/>
      <c r="U243" s="43"/>
      <c r="V243" s="101"/>
      <c r="W243" s="71"/>
      <c r="X243" s="71"/>
      <c r="Y243" s="43"/>
      <c r="Z243" s="43"/>
      <c r="AA243" s="133"/>
      <c r="AB243" s="133"/>
    </row>
    <row r="244" spans="2:28" s="69" customFormat="1">
      <c r="B244" s="25"/>
      <c r="C244" s="72"/>
      <c r="D244" s="44" t="str">
        <f>S244</f>
        <v>Исполнительный аппарат, ЦОД (покупка новых лицензий и тех. поддержки на 1 год)</v>
      </c>
      <c r="E244" s="44"/>
      <c r="F244" s="44"/>
      <c r="G244" s="44"/>
      <c r="H244" s="44"/>
      <c r="I244" s="44"/>
      <c r="J244" s="44"/>
      <c r="K244" s="44"/>
      <c r="L244" s="44"/>
      <c r="M244" s="44"/>
      <c r="N244" s="56"/>
      <c r="O244" s="26"/>
      <c r="P244" s="66"/>
      <c r="Q244" s="66"/>
      <c r="R244" s="72"/>
      <c r="S244" s="50" t="s">
        <v>159</v>
      </c>
      <c r="T244" s="73"/>
      <c r="U244" s="44"/>
      <c r="V244" s="102"/>
      <c r="W244" s="73"/>
      <c r="X244" s="73"/>
      <c r="Y244" s="44"/>
      <c r="Z244" s="44"/>
      <c r="AA244" s="134"/>
      <c r="AB244" s="134"/>
    </row>
    <row r="245" spans="2:28" s="69" customFormat="1" ht="76.5">
      <c r="B245" s="25"/>
      <c r="C245" s="132">
        <f t="shared" ref="C245:C246" si="389">R245</f>
        <v>146</v>
      </c>
      <c r="D245" s="128" t="str">
        <f t="shared" ref="D245:D246" si="390">S245</f>
        <v>ZV-MTR-2CPU-LIC</v>
      </c>
      <c r="E245" s="46" t="str">
        <f t="shared" ref="E245:E246" si="391">T245</f>
        <v>Лицензия на ПО "Система безопасного управления средой виртуализации Z|virt", а также лицензия на ПО "Система безопасного управления средой виртуализации Z|virt. Модуль Metrics" на физический сервер с максимально 2 CPU</v>
      </c>
      <c r="F245" s="51" t="str">
        <f t="shared" ref="F245:F246" si="392">U245</f>
        <v>Национальный режим не предоставляется – запрет</v>
      </c>
      <c r="G245" s="45" t="str">
        <f t="shared" ref="G245:G246" si="393">W245</f>
        <v>шт.</v>
      </c>
      <c r="H245" s="52">
        <f t="shared" ref="H245:H246" si="394">X245</f>
        <v>35</v>
      </c>
      <c r="I245" s="28" t="s">
        <v>15</v>
      </c>
      <c r="J245" s="27" t="s">
        <v>15</v>
      </c>
      <c r="K245" s="27"/>
      <c r="L245" s="37">
        <f t="shared" si="374"/>
        <v>745034.58</v>
      </c>
      <c r="M245" s="1">
        <v>0</v>
      </c>
      <c r="N245" s="64">
        <f t="shared" si="375"/>
        <v>0</v>
      </c>
      <c r="O245" s="26"/>
      <c r="P245" s="66"/>
      <c r="Q245" s="66"/>
      <c r="R245" s="74">
        <f>R242+1</f>
        <v>146</v>
      </c>
      <c r="S245" s="85" t="s">
        <v>160</v>
      </c>
      <c r="T245" s="93" t="s">
        <v>271</v>
      </c>
      <c r="U245" s="51" t="s">
        <v>28</v>
      </c>
      <c r="V245" s="103" t="s">
        <v>294</v>
      </c>
      <c r="W245" s="48" t="s">
        <v>12</v>
      </c>
      <c r="X245" s="53">
        <v>35</v>
      </c>
      <c r="Y245" s="59" t="s">
        <v>37</v>
      </c>
      <c r="Z245" s="59" t="s">
        <v>39</v>
      </c>
      <c r="AA245" s="55">
        <v>745034.58</v>
      </c>
      <c r="AB245" s="55">
        <f t="shared" ref="AB245:AB246" si="395">ROUND(X245*AA245,2)</f>
        <v>26076210.300000001</v>
      </c>
    </row>
    <row r="246" spans="2:28" s="69" customFormat="1" ht="102">
      <c r="B246" s="25"/>
      <c r="C246" s="132">
        <f t="shared" si="389"/>
        <v>147</v>
      </c>
      <c r="D246" s="128" t="str">
        <f t="shared" si="390"/>
        <v>ZV-MTR-2CPU-PSUP-1Y</v>
      </c>
      <c r="E246" s="46" t="str">
        <f t="shared" si="391"/>
        <v>Сертификат на Техническую Поддержку уровня "Продуктивный" и доступ к обновлениям на ПО "Система безопасного управления средой виртуализации Z|virt", а также на ПО "Система безопасного управления средой виртуализации Z|virt. Модуль Metrics" на физический сервер с максимально 2CPU на 1 год</v>
      </c>
      <c r="F246" s="51" t="str">
        <f t="shared" si="392"/>
        <v>Национальный режим предоставляется</v>
      </c>
      <c r="G246" s="45" t="str">
        <f t="shared" si="393"/>
        <v>шт.</v>
      </c>
      <c r="H246" s="52">
        <f t="shared" si="394"/>
        <v>35</v>
      </c>
      <c r="I246" s="28" t="s">
        <v>15</v>
      </c>
      <c r="J246" s="27" t="s">
        <v>15</v>
      </c>
      <c r="K246" s="27"/>
      <c r="L246" s="37">
        <f t="shared" si="374"/>
        <v>247717.65</v>
      </c>
      <c r="M246" s="1">
        <v>0</v>
      </c>
      <c r="N246" s="64">
        <f t="shared" si="375"/>
        <v>0</v>
      </c>
      <c r="O246" s="26"/>
      <c r="P246" s="66"/>
      <c r="Q246" s="66"/>
      <c r="R246" s="48">
        <f>R245+1</f>
        <v>147</v>
      </c>
      <c r="S246" s="85" t="s">
        <v>161</v>
      </c>
      <c r="T246" s="93" t="s">
        <v>272</v>
      </c>
      <c r="U246" s="109" t="s">
        <v>27</v>
      </c>
      <c r="V246" s="79" t="s">
        <v>295</v>
      </c>
      <c r="W246" s="48" t="s">
        <v>12</v>
      </c>
      <c r="X246" s="53">
        <v>35</v>
      </c>
      <c r="Y246" s="59" t="s">
        <v>33</v>
      </c>
      <c r="Z246" s="59" t="s">
        <v>41</v>
      </c>
      <c r="AA246" s="55">
        <v>247717.65</v>
      </c>
      <c r="AB246" s="55">
        <f t="shared" si="395"/>
        <v>8670117.75</v>
      </c>
    </row>
    <row r="247" spans="2:28" s="69" customFormat="1">
      <c r="B247" s="25"/>
      <c r="C247" s="42" t="str">
        <f>R247</f>
        <v>Компас-3D. Средства автоматизированного проектирования (CAD)</v>
      </c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54"/>
      <c r="O247" s="26"/>
      <c r="P247" s="66"/>
      <c r="Q247" s="66"/>
      <c r="R247" s="70" t="s">
        <v>127</v>
      </c>
      <c r="S247" s="71"/>
      <c r="T247" s="71"/>
      <c r="U247" s="43"/>
      <c r="V247" s="101"/>
      <c r="W247" s="71"/>
      <c r="X247" s="71"/>
      <c r="Y247" s="43"/>
      <c r="Z247" s="43"/>
      <c r="AA247" s="133"/>
      <c r="AB247" s="133"/>
    </row>
    <row r="248" spans="2:28" s="69" customFormat="1">
      <c r="B248" s="25"/>
      <c r="C248" s="72"/>
      <c r="D248" s="44" t="str">
        <f>S248</f>
        <v>Исполнительный аппарат и филиалы (покупка новых лицензий)</v>
      </c>
      <c r="E248" s="44"/>
      <c r="F248" s="44"/>
      <c r="G248" s="44"/>
      <c r="H248" s="44"/>
      <c r="I248" s="44"/>
      <c r="J248" s="44"/>
      <c r="K248" s="44"/>
      <c r="L248" s="44"/>
      <c r="M248" s="44"/>
      <c r="N248" s="56"/>
      <c r="O248" s="26"/>
      <c r="P248" s="66"/>
      <c r="Q248" s="66"/>
      <c r="R248" s="72"/>
      <c r="S248" s="50" t="s">
        <v>162</v>
      </c>
      <c r="T248" s="73"/>
      <c r="U248" s="44"/>
      <c r="V248" s="102"/>
      <c r="W248" s="73"/>
      <c r="X248" s="73"/>
      <c r="Y248" s="44"/>
      <c r="Z248" s="44"/>
      <c r="AA248" s="134"/>
      <c r="AB248" s="134"/>
    </row>
    <row r="249" spans="2:28" s="69" customFormat="1" ht="76.5">
      <c r="B249" s="25"/>
      <c r="C249" s="132">
        <f t="shared" ref="C249:C263" si="396">R249</f>
        <v>148</v>
      </c>
      <c r="D249" s="128" t="str">
        <f t="shared" ref="D249:D263" si="397">S249</f>
        <v>ASCON_ОО-0071356</v>
      </c>
      <c r="E249" s="46" t="str">
        <f t="shared" ref="E249:E263" si="398">T249</f>
        <v>Лицензия на право использования программного обеспечения: Пакет обновления КОМПAС-3D и приложений с версий v5 - v22 до версии v25 (для постоянной лицензии)</v>
      </c>
      <c r="F249" s="51" t="str">
        <f t="shared" ref="F249:F263" si="399">U249</f>
        <v>Национальный режим не предоставляется – запрет</v>
      </c>
      <c r="G249" s="45" t="str">
        <f t="shared" ref="G249:G263" si="400">W249</f>
        <v>шт.</v>
      </c>
      <c r="H249" s="52">
        <f t="shared" ref="H249:H263" si="401">X249</f>
        <v>1</v>
      </c>
      <c r="I249" s="28" t="s">
        <v>15</v>
      </c>
      <c r="J249" s="27" t="s">
        <v>15</v>
      </c>
      <c r="K249" s="27"/>
      <c r="L249" s="37">
        <f t="shared" si="374"/>
        <v>286638</v>
      </c>
      <c r="M249" s="1">
        <v>0</v>
      </c>
      <c r="N249" s="64">
        <f t="shared" si="375"/>
        <v>0</v>
      </c>
      <c r="O249" s="26"/>
      <c r="P249" s="66"/>
      <c r="Q249" s="66"/>
      <c r="R249" s="74">
        <f>R246+1</f>
        <v>148</v>
      </c>
      <c r="S249" s="77" t="s">
        <v>163</v>
      </c>
      <c r="T249" s="99" t="s">
        <v>273</v>
      </c>
      <c r="U249" s="51" t="s">
        <v>28</v>
      </c>
      <c r="V249" s="104" t="s">
        <v>294</v>
      </c>
      <c r="W249" s="76" t="s">
        <v>12</v>
      </c>
      <c r="X249" s="88">
        <v>1</v>
      </c>
      <c r="Y249" s="59" t="s">
        <v>37</v>
      </c>
      <c r="Z249" s="59" t="s">
        <v>39</v>
      </c>
      <c r="AA249" s="55">
        <v>286638</v>
      </c>
      <c r="AB249" s="55">
        <f t="shared" ref="AB249:AB263" si="402">ROUND(X249*AA249,2)</f>
        <v>286638</v>
      </c>
    </row>
    <row r="250" spans="2:28" s="69" customFormat="1" ht="76.5">
      <c r="B250" s="25"/>
      <c r="C250" s="132">
        <f t="shared" si="396"/>
        <v>149</v>
      </c>
      <c r="D250" s="128" t="str">
        <f t="shared" si="397"/>
        <v>ASCON_ОО-0069787</v>
      </c>
      <c r="E250" s="46" t="str">
        <f t="shared" si="398"/>
        <v>Лицензия на право использования программного обеспечения: Каталог: Сварные швы (приложение для КОМПАС-3D/КОМПАС-График) (постоянная лицензия)</v>
      </c>
      <c r="F250" s="51" t="str">
        <f t="shared" si="399"/>
        <v>Национальный режим не предоставляется – запрет</v>
      </c>
      <c r="G250" s="45" t="str">
        <f t="shared" si="400"/>
        <v>шт.</v>
      </c>
      <c r="H250" s="52">
        <f t="shared" si="401"/>
        <v>3</v>
      </c>
      <c r="I250" s="28" t="s">
        <v>15</v>
      </c>
      <c r="J250" s="27" t="s">
        <v>15</v>
      </c>
      <c r="K250" s="27"/>
      <c r="L250" s="37">
        <f t="shared" si="374"/>
        <v>67993.2</v>
      </c>
      <c r="M250" s="1">
        <v>0</v>
      </c>
      <c r="N250" s="64">
        <f t="shared" si="375"/>
        <v>0</v>
      </c>
      <c r="O250" s="26"/>
      <c r="P250" s="66"/>
      <c r="Q250" s="66"/>
      <c r="R250" s="48">
        <f t="shared" ref="R250:R259" si="403">R249+1</f>
        <v>149</v>
      </c>
      <c r="S250" s="77" t="s">
        <v>164</v>
      </c>
      <c r="T250" s="99" t="s">
        <v>274</v>
      </c>
      <c r="U250" s="51" t="s">
        <v>28</v>
      </c>
      <c r="V250" s="104" t="s">
        <v>294</v>
      </c>
      <c r="W250" s="76" t="s">
        <v>12</v>
      </c>
      <c r="X250" s="88">
        <v>3</v>
      </c>
      <c r="Y250" s="59" t="s">
        <v>37</v>
      </c>
      <c r="Z250" s="59" t="s">
        <v>39</v>
      </c>
      <c r="AA250" s="55">
        <v>67993.2</v>
      </c>
      <c r="AB250" s="55">
        <f t="shared" si="402"/>
        <v>203979.6</v>
      </c>
    </row>
    <row r="251" spans="2:28" s="69" customFormat="1" ht="76.5">
      <c r="B251" s="25"/>
      <c r="C251" s="132">
        <f t="shared" si="396"/>
        <v>150</v>
      </c>
      <c r="D251" s="128" t="str">
        <f t="shared" si="397"/>
        <v>ASCON_ОО-0069794</v>
      </c>
      <c r="E251" s="46" t="str">
        <f t="shared" si="398"/>
        <v>Лицензия на право использования программного обеспечения: Оборудование: Развертки (приложение для КОМПАС-3D) (постоянная лицензия)</v>
      </c>
      <c r="F251" s="51" t="str">
        <f t="shared" si="399"/>
        <v>Национальный режим не предоставляется – запрет</v>
      </c>
      <c r="G251" s="45" t="str">
        <f t="shared" si="400"/>
        <v>шт.</v>
      </c>
      <c r="H251" s="52">
        <f t="shared" si="401"/>
        <v>3</v>
      </c>
      <c r="I251" s="28" t="s">
        <v>15</v>
      </c>
      <c r="J251" s="27" t="s">
        <v>15</v>
      </c>
      <c r="K251" s="27"/>
      <c r="L251" s="37">
        <f t="shared" si="374"/>
        <v>37774</v>
      </c>
      <c r="M251" s="1">
        <v>0</v>
      </c>
      <c r="N251" s="64">
        <f t="shared" si="375"/>
        <v>0</v>
      </c>
      <c r="O251" s="26"/>
      <c r="P251" s="66"/>
      <c r="Q251" s="66"/>
      <c r="R251" s="48">
        <f t="shared" si="403"/>
        <v>150</v>
      </c>
      <c r="S251" s="77" t="s">
        <v>165</v>
      </c>
      <c r="T251" s="99" t="s">
        <v>275</v>
      </c>
      <c r="U251" s="51" t="s">
        <v>28</v>
      </c>
      <c r="V251" s="104" t="s">
        <v>294</v>
      </c>
      <c r="W251" s="76" t="s">
        <v>12</v>
      </c>
      <c r="X251" s="88">
        <v>3</v>
      </c>
      <c r="Y251" s="59" t="s">
        <v>37</v>
      </c>
      <c r="Z251" s="59" t="s">
        <v>39</v>
      </c>
      <c r="AA251" s="55">
        <v>37774</v>
      </c>
      <c r="AB251" s="55">
        <f t="shared" si="402"/>
        <v>113322</v>
      </c>
    </row>
    <row r="252" spans="2:28" s="69" customFormat="1" ht="76.5">
      <c r="B252" s="25"/>
      <c r="C252" s="132">
        <f t="shared" si="396"/>
        <v>151</v>
      </c>
      <c r="D252" s="128" t="str">
        <f t="shared" si="397"/>
        <v>ASCON_ОО-0069793</v>
      </c>
      <c r="E252" s="46" t="str">
        <f t="shared" si="398"/>
        <v>Лицензия на право использования программного обеспечения: Оборудование: Металлоконструкции (приложение для КОМПАС-3D) (постоянная лицензия)</v>
      </c>
      <c r="F252" s="51" t="str">
        <f t="shared" si="399"/>
        <v>Национальный режим не предоставляется – запрет</v>
      </c>
      <c r="G252" s="45" t="str">
        <f t="shared" si="400"/>
        <v>шт.</v>
      </c>
      <c r="H252" s="52">
        <f t="shared" si="401"/>
        <v>3</v>
      </c>
      <c r="I252" s="28" t="s">
        <v>15</v>
      </c>
      <c r="J252" s="27" t="s">
        <v>15</v>
      </c>
      <c r="K252" s="27"/>
      <c r="L252" s="37">
        <f t="shared" si="374"/>
        <v>129987</v>
      </c>
      <c r="M252" s="1">
        <v>0</v>
      </c>
      <c r="N252" s="64">
        <f t="shared" si="375"/>
        <v>0</v>
      </c>
      <c r="O252" s="26"/>
      <c r="P252" s="66"/>
      <c r="Q252" s="66"/>
      <c r="R252" s="48">
        <f t="shared" si="403"/>
        <v>151</v>
      </c>
      <c r="S252" s="77" t="s">
        <v>166</v>
      </c>
      <c r="T252" s="99" t="s">
        <v>276</v>
      </c>
      <c r="U252" s="51" t="s">
        <v>28</v>
      </c>
      <c r="V252" s="104" t="s">
        <v>294</v>
      </c>
      <c r="W252" s="76" t="s">
        <v>12</v>
      </c>
      <c r="X252" s="88">
        <v>3</v>
      </c>
      <c r="Y252" s="59" t="s">
        <v>37</v>
      </c>
      <c r="Z252" s="59" t="s">
        <v>39</v>
      </c>
      <c r="AA252" s="55">
        <v>129987</v>
      </c>
      <c r="AB252" s="55">
        <f t="shared" si="402"/>
        <v>389961</v>
      </c>
    </row>
    <row r="253" spans="2:28" s="69" customFormat="1" ht="76.5">
      <c r="B253" s="25"/>
      <c r="C253" s="132">
        <f t="shared" si="396"/>
        <v>152</v>
      </c>
      <c r="D253" s="128" t="str">
        <f t="shared" si="397"/>
        <v>ASCON_ОО-0069796</v>
      </c>
      <c r="E253" s="46" t="str">
        <f t="shared" si="398"/>
        <v>Лицензия на право использования программного обеспечения: Оборудование: Трубопроводы (приложение для КОМПАС-3D) (постоянная лицензия)</v>
      </c>
      <c r="F253" s="51" t="str">
        <f t="shared" si="399"/>
        <v>Национальный режим не предоставляется – запрет</v>
      </c>
      <c r="G253" s="45" t="str">
        <f t="shared" si="400"/>
        <v>шт.</v>
      </c>
      <c r="H253" s="52">
        <f t="shared" si="401"/>
        <v>3</v>
      </c>
      <c r="I253" s="28" t="s">
        <v>15</v>
      </c>
      <c r="J253" s="27" t="s">
        <v>15</v>
      </c>
      <c r="K253" s="27"/>
      <c r="L253" s="37">
        <f t="shared" si="374"/>
        <v>129987</v>
      </c>
      <c r="M253" s="1">
        <v>0</v>
      </c>
      <c r="N253" s="64">
        <f t="shared" si="375"/>
        <v>0</v>
      </c>
      <c r="O253" s="26"/>
      <c r="P253" s="66"/>
      <c r="Q253" s="66"/>
      <c r="R253" s="48">
        <f t="shared" si="403"/>
        <v>152</v>
      </c>
      <c r="S253" s="77" t="s">
        <v>167</v>
      </c>
      <c r="T253" s="99" t="s">
        <v>277</v>
      </c>
      <c r="U253" s="51" t="s">
        <v>28</v>
      </c>
      <c r="V253" s="104" t="s">
        <v>294</v>
      </c>
      <c r="W253" s="76" t="s">
        <v>12</v>
      </c>
      <c r="X253" s="88">
        <v>3</v>
      </c>
      <c r="Y253" s="59" t="s">
        <v>37</v>
      </c>
      <c r="Z253" s="59" t="s">
        <v>39</v>
      </c>
      <c r="AA253" s="55">
        <v>129987</v>
      </c>
      <c r="AB253" s="55">
        <f t="shared" si="402"/>
        <v>389961</v>
      </c>
    </row>
    <row r="254" spans="2:28" s="69" customFormat="1" ht="76.5">
      <c r="B254" s="25"/>
      <c r="C254" s="132">
        <f t="shared" si="396"/>
        <v>153</v>
      </c>
      <c r="D254" s="128" t="str">
        <f t="shared" si="397"/>
        <v>ASCON_ОО-0071378</v>
      </c>
      <c r="E254" s="46" t="str">
        <f t="shared" si="398"/>
        <v>Лицензия на право использования программного обеспечения: Материалы и Сортаменты для КОМПАС v25 (приложение для КОМПАС-3D/КОМПАС-График) (постоянная лицензия)</v>
      </c>
      <c r="F254" s="51" t="str">
        <f t="shared" si="399"/>
        <v>Национальный режим не предоставляется – запрет</v>
      </c>
      <c r="G254" s="45" t="str">
        <f t="shared" si="400"/>
        <v>шт.</v>
      </c>
      <c r="H254" s="52">
        <f t="shared" si="401"/>
        <v>3</v>
      </c>
      <c r="I254" s="28" t="s">
        <v>15</v>
      </c>
      <c r="J254" s="27" t="s">
        <v>15</v>
      </c>
      <c r="K254" s="27"/>
      <c r="L254" s="37">
        <f t="shared" si="374"/>
        <v>61105</v>
      </c>
      <c r="M254" s="1">
        <v>0</v>
      </c>
      <c r="N254" s="64">
        <f t="shared" si="375"/>
        <v>0</v>
      </c>
      <c r="O254" s="26"/>
      <c r="P254" s="66"/>
      <c r="Q254" s="66"/>
      <c r="R254" s="74">
        <f t="shared" si="403"/>
        <v>153</v>
      </c>
      <c r="S254" s="77" t="s">
        <v>168</v>
      </c>
      <c r="T254" s="99" t="s">
        <v>278</v>
      </c>
      <c r="U254" s="51" t="s">
        <v>28</v>
      </c>
      <c r="V254" s="104" t="s">
        <v>294</v>
      </c>
      <c r="W254" s="76" t="s">
        <v>12</v>
      </c>
      <c r="X254" s="88">
        <v>3</v>
      </c>
      <c r="Y254" s="59" t="s">
        <v>37</v>
      </c>
      <c r="Z254" s="59" t="s">
        <v>39</v>
      </c>
      <c r="AA254" s="55">
        <v>61105</v>
      </c>
      <c r="AB254" s="55">
        <f t="shared" si="402"/>
        <v>183315</v>
      </c>
    </row>
    <row r="255" spans="2:28" s="69" customFormat="1" ht="76.5">
      <c r="B255" s="25"/>
      <c r="C255" s="132">
        <f t="shared" si="396"/>
        <v>154</v>
      </c>
      <c r="D255" s="128" t="str">
        <f t="shared" si="397"/>
        <v>ASCON_ОО-0069820</v>
      </c>
      <c r="E255" s="46" t="str">
        <f t="shared" si="398"/>
        <v>Лицензия на право использования программного обеспечения: Механика: Анимация (приложение для КОМПАС-3D)  (постоянная лицензия)</v>
      </c>
      <c r="F255" s="51" t="str">
        <f t="shared" si="399"/>
        <v>Национальный режим не предоставляется – запрет</v>
      </c>
      <c r="G255" s="45" t="str">
        <f t="shared" si="400"/>
        <v>шт.</v>
      </c>
      <c r="H255" s="52">
        <f t="shared" si="401"/>
        <v>3</v>
      </c>
      <c r="I255" s="28" t="s">
        <v>15</v>
      </c>
      <c r="J255" s="27" t="s">
        <v>15</v>
      </c>
      <c r="K255" s="27"/>
      <c r="L255" s="37">
        <f t="shared" si="374"/>
        <v>37774</v>
      </c>
      <c r="M255" s="1">
        <v>0</v>
      </c>
      <c r="N255" s="64">
        <f t="shared" si="375"/>
        <v>0</v>
      </c>
      <c r="O255" s="26"/>
      <c r="P255" s="66"/>
      <c r="Q255" s="66"/>
      <c r="R255" s="48">
        <f t="shared" si="403"/>
        <v>154</v>
      </c>
      <c r="S255" s="77" t="s">
        <v>169</v>
      </c>
      <c r="T255" s="99" t="s">
        <v>279</v>
      </c>
      <c r="U255" s="51" t="s">
        <v>28</v>
      </c>
      <c r="V255" s="104" t="s">
        <v>294</v>
      </c>
      <c r="W255" s="76" t="s">
        <v>12</v>
      </c>
      <c r="X255" s="88">
        <v>3</v>
      </c>
      <c r="Y255" s="59" t="s">
        <v>37</v>
      </c>
      <c r="Z255" s="59" t="s">
        <v>39</v>
      </c>
      <c r="AA255" s="55">
        <v>37774</v>
      </c>
      <c r="AB255" s="55">
        <f t="shared" si="402"/>
        <v>113322</v>
      </c>
    </row>
    <row r="256" spans="2:28" s="69" customFormat="1" ht="76.5">
      <c r="B256" s="25"/>
      <c r="C256" s="132">
        <f t="shared" si="396"/>
        <v>155</v>
      </c>
      <c r="D256" s="128" t="str">
        <f t="shared" si="397"/>
        <v>ASCON_ОО-0069791</v>
      </c>
      <c r="E256" s="46" t="str">
        <f t="shared" si="398"/>
        <v>Лицензия на право использования программного обеспечения: Механика: Пружины (приложение для КОМПАС-3D/КОМПАС-График) (постоянная лицензия)</v>
      </c>
      <c r="F256" s="51" t="str">
        <f t="shared" si="399"/>
        <v>Национальный режим не предоставляется – запрет</v>
      </c>
      <c r="G256" s="45" t="str">
        <f t="shared" si="400"/>
        <v>шт.</v>
      </c>
      <c r="H256" s="52">
        <f t="shared" si="401"/>
        <v>3</v>
      </c>
      <c r="I256" s="28" t="s">
        <v>15</v>
      </c>
      <c r="J256" s="27" t="s">
        <v>15</v>
      </c>
      <c r="K256" s="27"/>
      <c r="L256" s="37">
        <f t="shared" si="374"/>
        <v>58771.9</v>
      </c>
      <c r="M256" s="1">
        <v>0</v>
      </c>
      <c r="N256" s="64">
        <f t="shared" si="375"/>
        <v>0</v>
      </c>
      <c r="O256" s="26"/>
      <c r="P256" s="66"/>
      <c r="Q256" s="66"/>
      <c r="R256" s="48">
        <f t="shared" si="403"/>
        <v>155</v>
      </c>
      <c r="S256" s="77" t="s">
        <v>170</v>
      </c>
      <c r="T256" s="99" t="s">
        <v>280</v>
      </c>
      <c r="U256" s="51" t="s">
        <v>28</v>
      </c>
      <c r="V256" s="104" t="s">
        <v>294</v>
      </c>
      <c r="W256" s="76" t="s">
        <v>12</v>
      </c>
      <c r="X256" s="88">
        <v>3</v>
      </c>
      <c r="Y256" s="59" t="s">
        <v>37</v>
      </c>
      <c r="Z256" s="59" t="s">
        <v>39</v>
      </c>
      <c r="AA256" s="55">
        <v>58771.9</v>
      </c>
      <c r="AB256" s="55">
        <f t="shared" si="402"/>
        <v>176315.7</v>
      </c>
    </row>
    <row r="257" spans="2:28" s="69" customFormat="1" ht="76.5">
      <c r="B257" s="25"/>
      <c r="C257" s="132">
        <f t="shared" si="396"/>
        <v>156</v>
      </c>
      <c r="D257" s="128" t="str">
        <f t="shared" si="397"/>
        <v>ASCON_ОО-0071379</v>
      </c>
      <c r="E257" s="46" t="str">
        <f t="shared" si="398"/>
        <v>Лицензия на право использования программного обеспечения: Стандартные Изделия: Крепеж для КОМПАС v25 (приложение для КОМПАС-3D/КОМПАС-График) (постоянная лицензия)</v>
      </c>
      <c r="F257" s="51" t="str">
        <f t="shared" si="399"/>
        <v>Национальный режим не предоставляется – запрет</v>
      </c>
      <c r="G257" s="45" t="str">
        <f t="shared" si="400"/>
        <v>шт.</v>
      </c>
      <c r="H257" s="52">
        <f t="shared" si="401"/>
        <v>3</v>
      </c>
      <c r="I257" s="28" t="s">
        <v>15</v>
      </c>
      <c r="J257" s="27" t="s">
        <v>15</v>
      </c>
      <c r="K257" s="27"/>
      <c r="L257" s="37">
        <f t="shared" si="374"/>
        <v>81214.100000000006</v>
      </c>
      <c r="M257" s="1">
        <v>0</v>
      </c>
      <c r="N257" s="64">
        <f t="shared" si="375"/>
        <v>0</v>
      </c>
      <c r="O257" s="26"/>
      <c r="P257" s="66"/>
      <c r="Q257" s="66"/>
      <c r="R257" s="74">
        <f t="shared" si="403"/>
        <v>156</v>
      </c>
      <c r="S257" s="77" t="s">
        <v>171</v>
      </c>
      <c r="T257" s="99" t="s">
        <v>281</v>
      </c>
      <c r="U257" s="51" t="s">
        <v>28</v>
      </c>
      <c r="V257" s="104" t="s">
        <v>294</v>
      </c>
      <c r="W257" s="76" t="s">
        <v>12</v>
      </c>
      <c r="X257" s="88">
        <v>3</v>
      </c>
      <c r="Y257" s="59" t="s">
        <v>37</v>
      </c>
      <c r="Z257" s="59" t="s">
        <v>39</v>
      </c>
      <c r="AA257" s="55">
        <v>81214.100000000006</v>
      </c>
      <c r="AB257" s="55">
        <f t="shared" si="402"/>
        <v>243642.3</v>
      </c>
    </row>
    <row r="258" spans="2:28" s="69" customFormat="1" ht="76.5">
      <c r="B258" s="25"/>
      <c r="C258" s="132">
        <f t="shared" si="396"/>
        <v>157</v>
      </c>
      <c r="D258" s="128" t="str">
        <f t="shared" si="397"/>
        <v>ASCON_ОО-0071377</v>
      </c>
      <c r="E258" s="46" t="str">
        <f t="shared" si="398"/>
        <v>Лицензия на право использования программного обеспечения: Стандартные Изделия: Детали, узлы  и конструктивные элементы для КОМПАС v25 (приложение для КОМПАС-3D/КОМПАС-График) (постоянная лицензия)</v>
      </c>
      <c r="F258" s="51" t="str">
        <f t="shared" si="399"/>
        <v>Национальный режим не предоставляется – запрет</v>
      </c>
      <c r="G258" s="45" t="str">
        <f t="shared" si="400"/>
        <v>шт.</v>
      </c>
      <c r="H258" s="52">
        <f t="shared" si="401"/>
        <v>3</v>
      </c>
      <c r="I258" s="28" t="s">
        <v>15</v>
      </c>
      <c r="J258" s="27" t="s">
        <v>15</v>
      </c>
      <c r="K258" s="27"/>
      <c r="L258" s="37">
        <f t="shared" si="374"/>
        <v>81214.100000000006</v>
      </c>
      <c r="M258" s="1">
        <v>0</v>
      </c>
      <c r="N258" s="64">
        <f t="shared" si="375"/>
        <v>0</v>
      </c>
      <c r="O258" s="26"/>
      <c r="P258" s="66"/>
      <c r="Q258" s="66"/>
      <c r="R258" s="74">
        <f t="shared" si="403"/>
        <v>157</v>
      </c>
      <c r="S258" s="77" t="s">
        <v>172</v>
      </c>
      <c r="T258" s="99" t="s">
        <v>282</v>
      </c>
      <c r="U258" s="51" t="s">
        <v>28</v>
      </c>
      <c r="V258" s="104" t="s">
        <v>294</v>
      </c>
      <c r="W258" s="76" t="s">
        <v>12</v>
      </c>
      <c r="X258" s="88">
        <v>3</v>
      </c>
      <c r="Y258" s="59" t="s">
        <v>37</v>
      </c>
      <c r="Z258" s="59" t="s">
        <v>39</v>
      </c>
      <c r="AA258" s="55">
        <v>81214.100000000006</v>
      </c>
      <c r="AB258" s="55">
        <f t="shared" si="402"/>
        <v>243642.3</v>
      </c>
    </row>
    <row r="259" spans="2:28" s="69" customFormat="1" ht="76.5">
      <c r="B259" s="25"/>
      <c r="C259" s="132">
        <f t="shared" si="396"/>
        <v>158</v>
      </c>
      <c r="D259" s="128" t="str">
        <f t="shared" si="397"/>
        <v>ASCON_PPO1_ОО-0071483</v>
      </c>
      <c r="E259" s="46" t="str">
        <f t="shared" si="398"/>
        <v>Лицензия на право использования программного обеспечения: Классификатор ЕСКД V2.11 (приложение для КОМПАС-График)  (постоянная лицензия)</v>
      </c>
      <c r="F259" s="51" t="str">
        <f t="shared" si="399"/>
        <v>Национальный режим не предоставляется – запрет</v>
      </c>
      <c r="G259" s="45" t="str">
        <f t="shared" si="400"/>
        <v>шт.</v>
      </c>
      <c r="H259" s="52">
        <f t="shared" si="401"/>
        <v>3</v>
      </c>
      <c r="I259" s="28" t="s">
        <v>15</v>
      </c>
      <c r="J259" s="27" t="s">
        <v>15</v>
      </c>
      <c r="K259" s="27"/>
      <c r="L259" s="37">
        <f t="shared" si="374"/>
        <v>75325.8</v>
      </c>
      <c r="M259" s="1">
        <v>0</v>
      </c>
      <c r="N259" s="64">
        <f t="shared" si="375"/>
        <v>0</v>
      </c>
      <c r="O259" s="26"/>
      <c r="P259" s="66"/>
      <c r="Q259" s="66"/>
      <c r="R259" s="48">
        <f t="shared" si="403"/>
        <v>158</v>
      </c>
      <c r="S259" s="77" t="s">
        <v>173</v>
      </c>
      <c r="T259" s="99" t="s">
        <v>283</v>
      </c>
      <c r="U259" s="51" t="s">
        <v>28</v>
      </c>
      <c r="V259" s="104" t="s">
        <v>294</v>
      </c>
      <c r="W259" s="76" t="s">
        <v>12</v>
      </c>
      <c r="X259" s="88">
        <v>3</v>
      </c>
      <c r="Y259" s="59" t="s">
        <v>37</v>
      </c>
      <c r="Z259" s="59" t="s">
        <v>39</v>
      </c>
      <c r="AA259" s="55">
        <v>75325.8</v>
      </c>
      <c r="AB259" s="55">
        <f t="shared" si="402"/>
        <v>225977.4</v>
      </c>
    </row>
    <row r="260" spans="2:28" s="69" customFormat="1" ht="76.5">
      <c r="B260" s="25"/>
      <c r="C260" s="132">
        <f t="shared" si="396"/>
        <v>159</v>
      </c>
      <c r="D260" s="128" t="str">
        <f t="shared" si="397"/>
        <v>ASCON_ОО-0069801</v>
      </c>
      <c r="E260" s="46" t="str">
        <f t="shared" si="398"/>
        <v>Лицензия на право использования программного обеспечения: Распознавание 3D-моделей (приложение для КОМПАС-3D) (постоянная лицензия)</v>
      </c>
      <c r="F260" s="51" t="str">
        <f t="shared" si="399"/>
        <v>Национальный режим не предоставляется – запрет</v>
      </c>
      <c r="G260" s="45" t="str">
        <f t="shared" si="400"/>
        <v>шт.</v>
      </c>
      <c r="H260" s="52">
        <f t="shared" si="401"/>
        <v>3</v>
      </c>
      <c r="I260" s="28" t="s">
        <v>15</v>
      </c>
      <c r="J260" s="27" t="s">
        <v>15</v>
      </c>
      <c r="K260" s="27"/>
      <c r="L260" s="37">
        <f t="shared" si="374"/>
        <v>54883.4</v>
      </c>
      <c r="M260" s="1">
        <v>0</v>
      </c>
      <c r="N260" s="64">
        <f t="shared" si="375"/>
        <v>0</v>
      </c>
      <c r="O260" s="26"/>
      <c r="P260" s="66"/>
      <c r="Q260" s="66"/>
      <c r="R260" s="48">
        <f>R259+1</f>
        <v>159</v>
      </c>
      <c r="S260" s="77" t="s">
        <v>174</v>
      </c>
      <c r="T260" s="99" t="s">
        <v>284</v>
      </c>
      <c r="U260" s="51" t="s">
        <v>28</v>
      </c>
      <c r="V260" s="104" t="s">
        <v>294</v>
      </c>
      <c r="W260" s="76" t="s">
        <v>12</v>
      </c>
      <c r="X260" s="88">
        <v>3</v>
      </c>
      <c r="Y260" s="59" t="s">
        <v>37</v>
      </c>
      <c r="Z260" s="59" t="s">
        <v>39</v>
      </c>
      <c r="AA260" s="55">
        <v>54883.4</v>
      </c>
      <c r="AB260" s="55">
        <f t="shared" si="402"/>
        <v>164650.20000000001</v>
      </c>
    </row>
    <row r="261" spans="2:28" s="69" customFormat="1" ht="76.5">
      <c r="B261" s="25"/>
      <c r="C261" s="132">
        <f t="shared" si="396"/>
        <v>160</v>
      </c>
      <c r="D261" s="128" t="str">
        <f t="shared" si="397"/>
        <v>ASCON_ОО-0069795</v>
      </c>
      <c r="E261" s="46" t="str">
        <f t="shared" si="398"/>
        <v>Лицензия на право использования программного обеспечения: Оборудование: Системы вентиляции (приложение для КОМПАС-3D) (постоянная лицензия)</v>
      </c>
      <c r="F261" s="51" t="str">
        <f t="shared" si="399"/>
        <v>Национальный режим не предоставляется – запрет</v>
      </c>
      <c r="G261" s="45" t="str">
        <f t="shared" si="400"/>
        <v>шт.</v>
      </c>
      <c r="H261" s="52">
        <f t="shared" si="401"/>
        <v>3</v>
      </c>
      <c r="I261" s="28" t="s">
        <v>15</v>
      </c>
      <c r="J261" s="27" t="s">
        <v>15</v>
      </c>
      <c r="K261" s="27"/>
      <c r="L261" s="37">
        <f t="shared" si="374"/>
        <v>156651</v>
      </c>
      <c r="M261" s="1">
        <v>0</v>
      </c>
      <c r="N261" s="64">
        <f t="shared" si="375"/>
        <v>0</v>
      </c>
      <c r="O261" s="26"/>
      <c r="P261" s="66"/>
      <c r="Q261" s="66"/>
      <c r="R261" s="74">
        <f>R260+1</f>
        <v>160</v>
      </c>
      <c r="S261" s="77" t="s">
        <v>175</v>
      </c>
      <c r="T261" s="99" t="s">
        <v>285</v>
      </c>
      <c r="U261" s="51" t="s">
        <v>28</v>
      </c>
      <c r="V261" s="142" t="s">
        <v>294</v>
      </c>
      <c r="W261" s="76" t="s">
        <v>12</v>
      </c>
      <c r="X261" s="88">
        <v>3</v>
      </c>
      <c r="Y261" s="59" t="s">
        <v>37</v>
      </c>
      <c r="Z261" s="59" t="s">
        <v>39</v>
      </c>
      <c r="AA261" s="55">
        <v>156651</v>
      </c>
      <c r="AB261" s="55">
        <f t="shared" si="402"/>
        <v>469953</v>
      </c>
    </row>
    <row r="262" spans="2:28" s="69" customFormat="1" ht="76.5">
      <c r="B262" s="25"/>
      <c r="C262" s="132">
        <f t="shared" si="396"/>
        <v>161</v>
      </c>
      <c r="D262" s="128" t="str">
        <f t="shared" si="397"/>
        <v>ASCON_ОО-0069797</v>
      </c>
      <c r="E262" s="46" t="str">
        <f t="shared" si="398"/>
        <v>Лицензия на право использования программного обеспечения: Покрытия (приложение для КОМПАС-3D) (постоянная лицензия)</v>
      </c>
      <c r="F262" s="51" t="str">
        <f t="shared" si="399"/>
        <v>Национальный режим не предоставляется – запрет</v>
      </c>
      <c r="G262" s="45" t="str">
        <f t="shared" si="400"/>
        <v>шт.</v>
      </c>
      <c r="H262" s="52">
        <f t="shared" si="401"/>
        <v>3</v>
      </c>
      <c r="I262" s="28" t="s">
        <v>15</v>
      </c>
      <c r="J262" s="27" t="s">
        <v>15</v>
      </c>
      <c r="K262" s="27"/>
      <c r="L262" s="37">
        <f t="shared" si="374"/>
        <v>70215.199999999997</v>
      </c>
      <c r="M262" s="1">
        <v>0</v>
      </c>
      <c r="N262" s="64">
        <f t="shared" si="375"/>
        <v>0</v>
      </c>
      <c r="O262" s="26"/>
      <c r="P262" s="66"/>
      <c r="Q262" s="66"/>
      <c r="R262" s="74">
        <f>R261+1</f>
        <v>161</v>
      </c>
      <c r="S262" s="77" t="s">
        <v>176</v>
      </c>
      <c r="T262" s="99" t="s">
        <v>286</v>
      </c>
      <c r="U262" s="51" t="s">
        <v>28</v>
      </c>
      <c r="V262" s="142" t="s">
        <v>294</v>
      </c>
      <c r="W262" s="76" t="s">
        <v>12</v>
      </c>
      <c r="X262" s="88">
        <v>3</v>
      </c>
      <c r="Y262" s="59" t="s">
        <v>37</v>
      </c>
      <c r="Z262" s="59" t="s">
        <v>39</v>
      </c>
      <c r="AA262" s="55">
        <v>70215.199999999997</v>
      </c>
      <c r="AB262" s="55">
        <f t="shared" si="402"/>
        <v>210645.6</v>
      </c>
    </row>
    <row r="263" spans="2:28" s="69" customFormat="1" ht="76.5">
      <c r="B263" s="25"/>
      <c r="C263" s="132">
        <f t="shared" si="396"/>
        <v>162</v>
      </c>
      <c r="D263" s="128" t="str">
        <f t="shared" si="397"/>
        <v>ASCON_ОО-0069799</v>
      </c>
      <c r="E263" s="46" t="str">
        <f t="shared" si="398"/>
        <v>Лицензия на право использования программного обеспечения: Разъемные соединения (приложение для КОМПАС-3D) (постоянная лицензия)</v>
      </c>
      <c r="F263" s="51" t="str">
        <f t="shared" si="399"/>
        <v>Национальный режим не предоставляется – запрет</v>
      </c>
      <c r="G263" s="45" t="str">
        <f t="shared" si="400"/>
        <v>шт.</v>
      </c>
      <c r="H263" s="52">
        <f t="shared" si="401"/>
        <v>3</v>
      </c>
      <c r="I263" s="28" t="s">
        <v>15</v>
      </c>
      <c r="J263" s="27" t="s">
        <v>15</v>
      </c>
      <c r="K263" s="27"/>
      <c r="L263" s="37">
        <f t="shared" si="374"/>
        <v>81547.399999999994</v>
      </c>
      <c r="M263" s="1">
        <v>0</v>
      </c>
      <c r="N263" s="64">
        <f t="shared" si="375"/>
        <v>0</v>
      </c>
      <c r="O263" s="26"/>
      <c r="P263" s="66"/>
      <c r="Q263" s="66"/>
      <c r="R263" s="74">
        <f>R262+1</f>
        <v>162</v>
      </c>
      <c r="S263" s="77" t="s">
        <v>177</v>
      </c>
      <c r="T263" s="99" t="s">
        <v>287</v>
      </c>
      <c r="U263" s="51" t="s">
        <v>28</v>
      </c>
      <c r="V263" s="142" t="s">
        <v>294</v>
      </c>
      <c r="W263" s="76" t="s">
        <v>12</v>
      </c>
      <c r="X263" s="88">
        <v>3</v>
      </c>
      <c r="Y263" s="59" t="s">
        <v>37</v>
      </c>
      <c r="Z263" s="59" t="s">
        <v>39</v>
      </c>
      <c r="AA263" s="55">
        <v>81547.399999999994</v>
      </c>
      <c r="AB263" s="55">
        <f t="shared" si="402"/>
        <v>244642.2</v>
      </c>
    </row>
    <row r="264" spans="2:28" s="69" customFormat="1">
      <c r="B264" s="25"/>
      <c r="C264" s="72"/>
      <c r="D264" s="44" t="str">
        <f>S264</f>
        <v>Каскад Кубанских ГЭС (покупка новых лицензий и обновления на 1 год)</v>
      </c>
      <c r="E264" s="44"/>
      <c r="F264" s="44"/>
      <c r="G264" s="44"/>
      <c r="H264" s="44"/>
      <c r="I264" s="44"/>
      <c r="J264" s="44"/>
      <c r="K264" s="44"/>
      <c r="L264" s="44"/>
      <c r="M264" s="44"/>
      <c r="N264" s="56"/>
      <c r="O264" s="26"/>
      <c r="P264" s="66"/>
      <c r="Q264" s="66"/>
      <c r="R264" s="72"/>
      <c r="S264" s="91" t="s">
        <v>178</v>
      </c>
      <c r="T264" s="73"/>
      <c r="U264" s="44"/>
      <c r="V264" s="102"/>
      <c r="W264" s="73"/>
      <c r="X264" s="73"/>
      <c r="Y264" s="44"/>
      <c r="Z264" s="44"/>
      <c r="AA264" s="134"/>
      <c r="AB264" s="134"/>
    </row>
    <row r="265" spans="2:28" s="69" customFormat="1" ht="76.5">
      <c r="B265" s="25"/>
      <c r="C265" s="132">
        <f t="shared" ref="C265:C274" si="404">R265</f>
        <v>163</v>
      </c>
      <c r="D265" s="128" t="str">
        <f t="shared" ref="D265:D274" si="405">S265</f>
        <v>-</v>
      </c>
      <c r="E265" s="46" t="str">
        <f t="shared" ref="E265:E274" si="406">T265</f>
        <v>Программная система ТИМ КРЕДО НИВЕЛИР</v>
      </c>
      <c r="F265" s="51" t="str">
        <f t="shared" ref="F265:F274" si="407">U265</f>
        <v>Национальный режим не предоставляется – запрет</v>
      </c>
      <c r="G265" s="45" t="str">
        <f t="shared" ref="G265:G274" si="408">W265</f>
        <v>шт.</v>
      </c>
      <c r="H265" s="52">
        <f t="shared" ref="H265:H274" si="409">X265</f>
        <v>1</v>
      </c>
      <c r="I265" s="28" t="s">
        <v>15</v>
      </c>
      <c r="J265" s="27" t="s">
        <v>15</v>
      </c>
      <c r="K265" s="27"/>
      <c r="L265" s="37">
        <f t="shared" si="374"/>
        <v>87809.4</v>
      </c>
      <c r="M265" s="1">
        <v>0</v>
      </c>
      <c r="N265" s="64">
        <f t="shared" si="375"/>
        <v>0</v>
      </c>
      <c r="O265" s="26"/>
      <c r="P265" s="66"/>
      <c r="Q265" s="66"/>
      <c r="R265" s="48">
        <f>R263+1</f>
        <v>163</v>
      </c>
      <c r="S265" s="77" t="s">
        <v>45</v>
      </c>
      <c r="T265" s="79" t="s">
        <v>288</v>
      </c>
      <c r="U265" s="51" t="s">
        <v>28</v>
      </c>
      <c r="V265" s="103" t="s">
        <v>294</v>
      </c>
      <c r="W265" s="76" t="s">
        <v>12</v>
      </c>
      <c r="X265" s="86">
        <v>1</v>
      </c>
      <c r="Y265" s="59" t="s">
        <v>37</v>
      </c>
      <c r="Z265" s="59" t="s">
        <v>39</v>
      </c>
      <c r="AA265" s="55">
        <v>87809.4</v>
      </c>
      <c r="AB265" s="55">
        <f t="shared" ref="AB265:AB274" si="410">ROUND(X265*AA265,2)</f>
        <v>87809.4</v>
      </c>
    </row>
    <row r="266" spans="2:28" s="69" customFormat="1" ht="76.5">
      <c r="B266" s="25"/>
      <c r="C266" s="132">
        <f t="shared" si="404"/>
        <v>164</v>
      </c>
      <c r="D266" s="128" t="str">
        <f t="shared" si="405"/>
        <v>-</v>
      </c>
      <c r="E266" s="46" t="str">
        <f t="shared" si="406"/>
        <v>Право на обновление программы для ЭВМ Программная система ТИМ КРЕДО НИВЕЛИР 12 мес. (продление)</v>
      </c>
      <c r="F266" s="51" t="str">
        <f t="shared" si="407"/>
        <v>Национальный режим не предоставляется – запрет</v>
      </c>
      <c r="G266" s="45" t="str">
        <f t="shared" si="408"/>
        <v>шт.</v>
      </c>
      <c r="H266" s="52">
        <f t="shared" si="409"/>
        <v>2</v>
      </c>
      <c r="I266" s="28" t="s">
        <v>15</v>
      </c>
      <c r="J266" s="27" t="s">
        <v>15</v>
      </c>
      <c r="K266" s="27"/>
      <c r="L266" s="37">
        <f t="shared" si="374"/>
        <v>17561.88</v>
      </c>
      <c r="M266" s="1">
        <v>0</v>
      </c>
      <c r="N266" s="64">
        <f t="shared" si="375"/>
        <v>0</v>
      </c>
      <c r="O266" s="26"/>
      <c r="P266" s="66"/>
      <c r="Q266" s="66"/>
      <c r="R266" s="48">
        <f t="shared" ref="R266:R274" si="411">R265+1</f>
        <v>164</v>
      </c>
      <c r="S266" s="77" t="s">
        <v>45</v>
      </c>
      <c r="T266" s="79" t="s">
        <v>250</v>
      </c>
      <c r="U266" s="51" t="s">
        <v>28</v>
      </c>
      <c r="V266" s="103" t="s">
        <v>294</v>
      </c>
      <c r="W266" s="76" t="s">
        <v>12</v>
      </c>
      <c r="X266" s="86">
        <v>2</v>
      </c>
      <c r="Y266" s="59" t="s">
        <v>37</v>
      </c>
      <c r="Z266" s="59" t="s">
        <v>39</v>
      </c>
      <c r="AA266" s="55">
        <v>17561.88</v>
      </c>
      <c r="AB266" s="55">
        <f t="shared" si="410"/>
        <v>35123.760000000002</v>
      </c>
    </row>
    <row r="267" spans="2:28" s="69" customFormat="1" ht="76.5">
      <c r="B267" s="25"/>
      <c r="C267" s="132">
        <f t="shared" si="404"/>
        <v>165</v>
      </c>
      <c r="D267" s="128" t="str">
        <f t="shared" si="405"/>
        <v>-</v>
      </c>
      <c r="E267" s="46" t="str">
        <f t="shared" si="406"/>
        <v xml:space="preserve">Программная система ТИМ КРЕДО ДАТ </v>
      </c>
      <c r="F267" s="51" t="str">
        <f t="shared" si="407"/>
        <v>Национальный режим не предоставляется – запрет</v>
      </c>
      <c r="G267" s="45" t="str">
        <f t="shared" si="408"/>
        <v>шт.</v>
      </c>
      <c r="H267" s="52">
        <f t="shared" si="409"/>
        <v>1</v>
      </c>
      <c r="I267" s="28" t="s">
        <v>15</v>
      </c>
      <c r="J267" s="27" t="s">
        <v>15</v>
      </c>
      <c r="K267" s="27"/>
      <c r="L267" s="37">
        <f t="shared" si="374"/>
        <v>117079.2</v>
      </c>
      <c r="M267" s="1">
        <v>0</v>
      </c>
      <c r="N267" s="64">
        <f t="shared" si="375"/>
        <v>0</v>
      </c>
      <c r="O267" s="26"/>
      <c r="P267" s="66"/>
      <c r="Q267" s="66"/>
      <c r="R267" s="48">
        <f t="shared" si="411"/>
        <v>165</v>
      </c>
      <c r="S267" s="77" t="s">
        <v>45</v>
      </c>
      <c r="T267" s="87" t="s">
        <v>289</v>
      </c>
      <c r="U267" s="51" t="s">
        <v>28</v>
      </c>
      <c r="V267" s="103" t="s">
        <v>294</v>
      </c>
      <c r="W267" s="76" t="s">
        <v>12</v>
      </c>
      <c r="X267" s="86">
        <v>1</v>
      </c>
      <c r="Y267" s="59" t="s">
        <v>37</v>
      </c>
      <c r="Z267" s="59" t="s">
        <v>39</v>
      </c>
      <c r="AA267" s="55">
        <v>117079.2</v>
      </c>
      <c r="AB267" s="55">
        <f t="shared" si="410"/>
        <v>117079.2</v>
      </c>
    </row>
    <row r="268" spans="2:28" s="69" customFormat="1" ht="76.5">
      <c r="B268" s="25"/>
      <c r="C268" s="132">
        <f t="shared" si="404"/>
        <v>166</v>
      </c>
      <c r="D268" s="128" t="str">
        <f t="shared" si="405"/>
        <v>-</v>
      </c>
      <c r="E268" s="46" t="str">
        <f t="shared" si="406"/>
        <v>Право на обновление программы для ЭВМ Программная система ТИМ КРЕДО ДАТ 12 мес. (продление)</v>
      </c>
      <c r="F268" s="51" t="str">
        <f t="shared" si="407"/>
        <v>Национальный режим не предоставляется – запрет</v>
      </c>
      <c r="G268" s="45" t="str">
        <f t="shared" si="408"/>
        <v>шт.</v>
      </c>
      <c r="H268" s="52">
        <f t="shared" si="409"/>
        <v>2</v>
      </c>
      <c r="I268" s="28" t="s">
        <v>15</v>
      </c>
      <c r="J268" s="27" t="s">
        <v>15</v>
      </c>
      <c r="K268" s="27"/>
      <c r="L268" s="37">
        <f t="shared" si="374"/>
        <v>23415.84</v>
      </c>
      <c r="M268" s="1">
        <v>0</v>
      </c>
      <c r="N268" s="64">
        <f t="shared" si="375"/>
        <v>0</v>
      </c>
      <c r="O268" s="26"/>
      <c r="P268" s="66"/>
      <c r="Q268" s="66"/>
      <c r="R268" s="48">
        <f t="shared" si="411"/>
        <v>166</v>
      </c>
      <c r="S268" s="77" t="s">
        <v>45</v>
      </c>
      <c r="T268" s="87" t="s">
        <v>249</v>
      </c>
      <c r="U268" s="51" t="s">
        <v>28</v>
      </c>
      <c r="V268" s="103" t="s">
        <v>294</v>
      </c>
      <c r="W268" s="76" t="s">
        <v>12</v>
      </c>
      <c r="X268" s="86">
        <v>2</v>
      </c>
      <c r="Y268" s="59" t="s">
        <v>37</v>
      </c>
      <c r="Z268" s="59" t="s">
        <v>39</v>
      </c>
      <c r="AA268" s="55">
        <v>23415.84</v>
      </c>
      <c r="AB268" s="55">
        <f t="shared" si="410"/>
        <v>46831.68</v>
      </c>
    </row>
    <row r="269" spans="2:28" s="69" customFormat="1" ht="76.5">
      <c r="B269" s="25"/>
      <c r="C269" s="132">
        <f t="shared" si="404"/>
        <v>167</v>
      </c>
      <c r="D269" s="128" t="str">
        <f t="shared" si="405"/>
        <v>-</v>
      </c>
      <c r="E269" s="46" t="str">
        <f t="shared" si="406"/>
        <v xml:space="preserve">Программная система ТИМ КРЕДО ГНСС </v>
      </c>
      <c r="F269" s="51" t="str">
        <f t="shared" si="407"/>
        <v>Национальный режим не предоставляется – запрет</v>
      </c>
      <c r="G269" s="45" t="str">
        <f t="shared" si="408"/>
        <v>шт.</v>
      </c>
      <c r="H269" s="52">
        <f t="shared" si="409"/>
        <v>1</v>
      </c>
      <c r="I269" s="28" t="s">
        <v>15</v>
      </c>
      <c r="J269" s="27" t="s">
        <v>15</v>
      </c>
      <c r="K269" s="27"/>
      <c r="L269" s="37">
        <f t="shared" si="374"/>
        <v>134153.25</v>
      </c>
      <c r="M269" s="1">
        <v>0</v>
      </c>
      <c r="N269" s="64">
        <f t="shared" si="375"/>
        <v>0</v>
      </c>
      <c r="O269" s="26"/>
      <c r="P269" s="66"/>
      <c r="Q269" s="66"/>
      <c r="R269" s="48">
        <f t="shared" si="411"/>
        <v>167</v>
      </c>
      <c r="S269" s="77" t="s">
        <v>45</v>
      </c>
      <c r="T269" s="79" t="s">
        <v>290</v>
      </c>
      <c r="U269" s="51" t="s">
        <v>28</v>
      </c>
      <c r="V269" s="103" t="s">
        <v>294</v>
      </c>
      <c r="W269" s="76" t="s">
        <v>12</v>
      </c>
      <c r="X269" s="86">
        <v>1</v>
      </c>
      <c r="Y269" s="59" t="s">
        <v>37</v>
      </c>
      <c r="Z269" s="59" t="s">
        <v>39</v>
      </c>
      <c r="AA269" s="55">
        <v>134153.25</v>
      </c>
      <c r="AB269" s="55">
        <f t="shared" si="410"/>
        <v>134153.25</v>
      </c>
    </row>
    <row r="270" spans="2:28" s="69" customFormat="1" ht="76.5">
      <c r="B270" s="25"/>
      <c r="C270" s="132">
        <f t="shared" si="404"/>
        <v>168</v>
      </c>
      <c r="D270" s="128" t="str">
        <f t="shared" si="405"/>
        <v>-</v>
      </c>
      <c r="E270" s="46" t="str">
        <f t="shared" si="406"/>
        <v>Право на обновление программы для ЭВМ Программная система ТИМ КРЕДО ГНСС 12 мес. (продление)</v>
      </c>
      <c r="F270" s="51" t="str">
        <f t="shared" si="407"/>
        <v>Национальный режим не предоставляется – запрет</v>
      </c>
      <c r="G270" s="45" t="str">
        <f t="shared" si="408"/>
        <v>шт.</v>
      </c>
      <c r="H270" s="52">
        <f t="shared" si="409"/>
        <v>2</v>
      </c>
      <c r="I270" s="28" t="s">
        <v>15</v>
      </c>
      <c r="J270" s="27" t="s">
        <v>15</v>
      </c>
      <c r="K270" s="27"/>
      <c r="L270" s="37">
        <f t="shared" si="374"/>
        <v>26830.65</v>
      </c>
      <c r="M270" s="1">
        <v>0</v>
      </c>
      <c r="N270" s="64">
        <f t="shared" si="375"/>
        <v>0</v>
      </c>
      <c r="O270" s="26"/>
      <c r="P270" s="66"/>
      <c r="Q270" s="66"/>
      <c r="R270" s="48">
        <f t="shared" si="411"/>
        <v>168</v>
      </c>
      <c r="S270" s="77" t="s">
        <v>45</v>
      </c>
      <c r="T270" s="79" t="s">
        <v>248</v>
      </c>
      <c r="U270" s="51" t="s">
        <v>28</v>
      </c>
      <c r="V270" s="103" t="s">
        <v>294</v>
      </c>
      <c r="W270" s="76" t="s">
        <v>12</v>
      </c>
      <c r="X270" s="86">
        <v>2</v>
      </c>
      <c r="Y270" s="59" t="s">
        <v>37</v>
      </c>
      <c r="Z270" s="59" t="s">
        <v>39</v>
      </c>
      <c r="AA270" s="55">
        <v>26830.65</v>
      </c>
      <c r="AB270" s="55">
        <f t="shared" si="410"/>
        <v>53661.3</v>
      </c>
    </row>
    <row r="271" spans="2:28" s="69" customFormat="1" ht="76.5">
      <c r="B271" s="25"/>
      <c r="C271" s="132">
        <f t="shared" si="404"/>
        <v>169</v>
      </c>
      <c r="D271" s="128" t="str">
        <f t="shared" si="405"/>
        <v>-</v>
      </c>
      <c r="E271" s="46" t="str">
        <f t="shared" si="406"/>
        <v>Программная система ТИМ КРЕДО ТОПОГРАФИЯ</v>
      </c>
      <c r="F271" s="51" t="str">
        <f t="shared" si="407"/>
        <v>Национальный режим не предоставляется – запрет</v>
      </c>
      <c r="G271" s="45" t="str">
        <f t="shared" si="408"/>
        <v>шт.</v>
      </c>
      <c r="H271" s="52">
        <f t="shared" si="409"/>
        <v>1</v>
      </c>
      <c r="I271" s="28" t="s">
        <v>15</v>
      </c>
      <c r="J271" s="27" t="s">
        <v>15</v>
      </c>
      <c r="K271" s="27"/>
      <c r="L271" s="37">
        <f t="shared" si="374"/>
        <v>146349</v>
      </c>
      <c r="M271" s="1">
        <v>0</v>
      </c>
      <c r="N271" s="64">
        <f t="shared" si="375"/>
        <v>0</v>
      </c>
      <c r="O271" s="26"/>
      <c r="P271" s="66"/>
      <c r="Q271" s="66"/>
      <c r="R271" s="48">
        <f t="shared" si="411"/>
        <v>169</v>
      </c>
      <c r="S271" s="77" t="s">
        <v>45</v>
      </c>
      <c r="T271" s="79" t="s">
        <v>291</v>
      </c>
      <c r="U271" s="51" t="s">
        <v>28</v>
      </c>
      <c r="V271" s="103" t="s">
        <v>294</v>
      </c>
      <c r="W271" s="76" t="s">
        <v>12</v>
      </c>
      <c r="X271" s="86">
        <v>1</v>
      </c>
      <c r="Y271" s="59" t="s">
        <v>37</v>
      </c>
      <c r="Z271" s="59" t="s">
        <v>39</v>
      </c>
      <c r="AA271" s="55">
        <v>146349</v>
      </c>
      <c r="AB271" s="55">
        <f t="shared" si="410"/>
        <v>146349</v>
      </c>
    </row>
    <row r="272" spans="2:28" s="69" customFormat="1" ht="76.5">
      <c r="B272" s="25"/>
      <c r="C272" s="132">
        <f t="shared" si="404"/>
        <v>170</v>
      </c>
      <c r="D272" s="128" t="str">
        <f t="shared" si="405"/>
        <v>-</v>
      </c>
      <c r="E272" s="46" t="str">
        <f t="shared" si="406"/>
        <v>Право на обновление программы для ЭВМ Программная система ТИМ КРЕДО ТОПОГРАФИЯ 12 мес. (продление)</v>
      </c>
      <c r="F272" s="51" t="str">
        <f t="shared" si="407"/>
        <v>Национальный режим не предоставляется – запрет</v>
      </c>
      <c r="G272" s="45" t="str">
        <f t="shared" si="408"/>
        <v>шт.</v>
      </c>
      <c r="H272" s="52">
        <f t="shared" si="409"/>
        <v>2</v>
      </c>
      <c r="I272" s="28" t="s">
        <v>15</v>
      </c>
      <c r="J272" s="27" t="s">
        <v>15</v>
      </c>
      <c r="K272" s="27"/>
      <c r="L272" s="37">
        <f t="shared" si="374"/>
        <v>29269.8</v>
      </c>
      <c r="M272" s="1">
        <v>0</v>
      </c>
      <c r="N272" s="64">
        <f t="shared" si="375"/>
        <v>0</v>
      </c>
      <c r="O272" s="26"/>
      <c r="P272" s="66"/>
      <c r="Q272" s="66"/>
      <c r="R272" s="48">
        <f t="shared" si="411"/>
        <v>170</v>
      </c>
      <c r="S272" s="77" t="s">
        <v>45</v>
      </c>
      <c r="T272" s="79" t="s">
        <v>247</v>
      </c>
      <c r="U272" s="51" t="s">
        <v>28</v>
      </c>
      <c r="V272" s="103" t="s">
        <v>294</v>
      </c>
      <c r="W272" s="76" t="s">
        <v>12</v>
      </c>
      <c r="X272" s="86">
        <v>2</v>
      </c>
      <c r="Y272" s="59" t="s">
        <v>37</v>
      </c>
      <c r="Z272" s="59" t="s">
        <v>39</v>
      </c>
      <c r="AA272" s="55">
        <v>29269.8</v>
      </c>
      <c r="AB272" s="55">
        <f t="shared" si="410"/>
        <v>58539.6</v>
      </c>
    </row>
    <row r="273" spans="2:28" s="69" customFormat="1" ht="76.5">
      <c r="B273" s="25"/>
      <c r="C273" s="132">
        <f t="shared" si="404"/>
        <v>171</v>
      </c>
      <c r="D273" s="128" t="str">
        <f t="shared" si="405"/>
        <v>-</v>
      </c>
      <c r="E273" s="46" t="str">
        <f t="shared" si="406"/>
        <v>Право на обновление программы для ЭВМ Программная система ТИМ КРЕДО ТРАНСФОРМ 12 мес. (продление)</v>
      </c>
      <c r="F273" s="51" t="str">
        <f t="shared" si="407"/>
        <v>Национальный режим не предоставляется – запрет</v>
      </c>
      <c r="G273" s="45" t="str">
        <f t="shared" si="408"/>
        <v>шт.</v>
      </c>
      <c r="H273" s="52">
        <f t="shared" si="409"/>
        <v>1</v>
      </c>
      <c r="I273" s="28" t="s">
        <v>15</v>
      </c>
      <c r="J273" s="27" t="s">
        <v>15</v>
      </c>
      <c r="K273" s="27"/>
      <c r="L273" s="37">
        <f t="shared" si="374"/>
        <v>13659.24</v>
      </c>
      <c r="M273" s="1">
        <v>0</v>
      </c>
      <c r="N273" s="64">
        <f t="shared" si="375"/>
        <v>0</v>
      </c>
      <c r="O273" s="26"/>
      <c r="P273" s="66"/>
      <c r="Q273" s="66"/>
      <c r="R273" s="48">
        <f t="shared" si="411"/>
        <v>171</v>
      </c>
      <c r="S273" s="77" t="s">
        <v>45</v>
      </c>
      <c r="T273" s="79" t="s">
        <v>252</v>
      </c>
      <c r="U273" s="51" t="s">
        <v>28</v>
      </c>
      <c r="V273" s="103" t="s">
        <v>294</v>
      </c>
      <c r="W273" s="76" t="s">
        <v>12</v>
      </c>
      <c r="X273" s="86">
        <v>1</v>
      </c>
      <c r="Y273" s="59" t="s">
        <v>37</v>
      </c>
      <c r="Z273" s="59" t="s">
        <v>39</v>
      </c>
      <c r="AA273" s="55">
        <v>13659.24</v>
      </c>
      <c r="AB273" s="55">
        <f t="shared" si="410"/>
        <v>13659.24</v>
      </c>
    </row>
    <row r="274" spans="2:28" s="69" customFormat="1" ht="76.5">
      <c r="B274" s="25"/>
      <c r="C274" s="132">
        <f t="shared" si="404"/>
        <v>172</v>
      </c>
      <c r="D274" s="128" t="str">
        <f t="shared" si="405"/>
        <v>-</v>
      </c>
      <c r="E274" s="46" t="str">
        <f t="shared" si="406"/>
        <v>Право на обновление программы для ЭВМ Программная система ТИМ КРЕДО ТРАНСКОР 12 мес. (продление)</v>
      </c>
      <c r="F274" s="51" t="str">
        <f t="shared" si="407"/>
        <v>Национальный режим не предоставляется – запрет</v>
      </c>
      <c r="G274" s="45" t="str">
        <f t="shared" si="408"/>
        <v>шт.</v>
      </c>
      <c r="H274" s="52">
        <f t="shared" si="409"/>
        <v>1</v>
      </c>
      <c r="I274" s="28" t="s">
        <v>15</v>
      </c>
      <c r="J274" s="27" t="s">
        <v>15</v>
      </c>
      <c r="K274" s="27"/>
      <c r="L274" s="37">
        <f t="shared" si="374"/>
        <v>17074.05</v>
      </c>
      <c r="M274" s="1">
        <v>0</v>
      </c>
      <c r="N274" s="64">
        <f t="shared" si="375"/>
        <v>0</v>
      </c>
      <c r="O274" s="26"/>
      <c r="P274" s="66"/>
      <c r="Q274" s="66"/>
      <c r="R274" s="48">
        <f t="shared" si="411"/>
        <v>172</v>
      </c>
      <c r="S274" s="77" t="s">
        <v>45</v>
      </c>
      <c r="T274" s="79" t="s">
        <v>251</v>
      </c>
      <c r="U274" s="51" t="s">
        <v>28</v>
      </c>
      <c r="V274" s="103" t="s">
        <v>294</v>
      </c>
      <c r="W274" s="76" t="s">
        <v>12</v>
      </c>
      <c r="X274" s="86">
        <v>1</v>
      </c>
      <c r="Y274" s="59" t="s">
        <v>37</v>
      </c>
      <c r="Z274" s="59" t="s">
        <v>39</v>
      </c>
      <c r="AA274" s="55">
        <v>17074.05</v>
      </c>
      <c r="AB274" s="55">
        <f t="shared" si="410"/>
        <v>17074.05</v>
      </c>
    </row>
    <row r="275" spans="2:28" s="69" customFormat="1">
      <c r="B275" s="25"/>
      <c r="C275" s="42" t="str">
        <f>R275</f>
        <v>Neutrino Foresight. Cистема сетевого мониторинга</v>
      </c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54"/>
      <c r="O275" s="26"/>
      <c r="P275" s="66"/>
      <c r="Q275" s="66"/>
      <c r="R275" s="70" t="s">
        <v>145</v>
      </c>
      <c r="S275" s="71"/>
      <c r="T275" s="71"/>
      <c r="U275" s="43"/>
      <c r="V275" s="101"/>
      <c r="W275" s="71"/>
      <c r="X275" s="71"/>
      <c r="Y275" s="43"/>
      <c r="Z275" s="43"/>
      <c r="AA275" s="133"/>
      <c r="AB275" s="133"/>
    </row>
    <row r="276" spans="2:28" s="69" customFormat="1">
      <c r="B276" s="25"/>
      <c r="C276" s="72"/>
      <c r="D276" s="44" t="str">
        <f>S276</f>
        <v>Исполнительный аппарат (покупка новых лицензий)</v>
      </c>
      <c r="E276" s="44"/>
      <c r="F276" s="44"/>
      <c r="G276" s="44"/>
      <c r="H276" s="44"/>
      <c r="I276" s="44"/>
      <c r="J276" s="44"/>
      <c r="K276" s="44"/>
      <c r="L276" s="44"/>
      <c r="M276" s="44"/>
      <c r="N276" s="56"/>
      <c r="O276" s="26"/>
      <c r="P276" s="66"/>
      <c r="Q276" s="66"/>
      <c r="R276" s="72"/>
      <c r="S276" s="73" t="s">
        <v>46</v>
      </c>
      <c r="T276" s="73"/>
      <c r="U276" s="44"/>
      <c r="V276" s="102"/>
      <c r="W276" s="73"/>
      <c r="X276" s="73"/>
      <c r="Y276" s="44"/>
      <c r="Z276" s="44"/>
      <c r="AA276" s="134"/>
      <c r="AB276" s="134"/>
    </row>
    <row r="277" spans="2:28" s="69" customFormat="1" ht="76.5">
      <c r="B277" s="25"/>
      <c r="C277" s="132">
        <f t="shared" ref="C277" si="412">R277</f>
        <v>173</v>
      </c>
      <c r="D277" s="128" t="str">
        <f t="shared" ref="D277" si="413">S277</f>
        <v>NF-SNMP-100</v>
      </c>
      <c r="E277" s="46" t="str">
        <f t="shared" ref="E277" si="414">T277</f>
        <v>Neutrino Foresight - SNMP collector. Постоянная базовая лицензия. 100 сетевых элементов </v>
      </c>
      <c r="F277" s="51" t="str">
        <f t="shared" ref="F277" si="415">U277</f>
        <v>Национальный режим не предоставляется – запрет</v>
      </c>
      <c r="G277" s="45" t="str">
        <f>W277</f>
        <v>шт.</v>
      </c>
      <c r="H277" s="52">
        <f>X277</f>
        <v>1</v>
      </c>
      <c r="I277" s="28" t="s">
        <v>15</v>
      </c>
      <c r="J277" s="27" t="s">
        <v>15</v>
      </c>
      <c r="K277" s="27"/>
      <c r="L277" s="37">
        <f>AA277</f>
        <v>1620524.8</v>
      </c>
      <c r="M277" s="1">
        <v>0</v>
      </c>
      <c r="N277" s="64">
        <f>H277*M277</f>
        <v>0</v>
      </c>
      <c r="O277" s="26"/>
      <c r="P277" s="66"/>
      <c r="Q277" s="66"/>
      <c r="R277" s="48">
        <f>R274+1</f>
        <v>173</v>
      </c>
      <c r="S277" s="77" t="s">
        <v>179</v>
      </c>
      <c r="T277" s="98" t="s">
        <v>292</v>
      </c>
      <c r="U277" s="51" t="s">
        <v>28</v>
      </c>
      <c r="V277" s="104" t="s">
        <v>294</v>
      </c>
      <c r="W277" s="76" t="s">
        <v>12</v>
      </c>
      <c r="X277" s="53">
        <v>1</v>
      </c>
      <c r="Y277" s="59" t="s">
        <v>37</v>
      </c>
      <c r="Z277" s="59" t="s">
        <v>39</v>
      </c>
      <c r="AA277" s="55">
        <v>1620524.8</v>
      </c>
      <c r="AB277" s="55">
        <f>ROUND(X277*AA277,2)</f>
        <v>1620524.8</v>
      </c>
    </row>
    <row r="278" spans="2:28" s="69" customFormat="1">
      <c r="B278" s="25"/>
      <c r="C278" s="42" t="str">
        <f>R278</f>
        <v>Боцман. Платформа контейнеризации</v>
      </c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54"/>
      <c r="O278" s="26"/>
      <c r="P278" s="66"/>
      <c r="Q278" s="66"/>
      <c r="R278" s="70" t="s">
        <v>180</v>
      </c>
      <c r="S278" s="71"/>
      <c r="T278" s="71"/>
      <c r="U278" s="43"/>
      <c r="V278" s="101"/>
      <c r="W278" s="71"/>
      <c r="X278" s="71"/>
      <c r="Y278" s="43"/>
      <c r="Z278" s="43"/>
      <c r="AA278" s="133"/>
      <c r="AB278" s="133"/>
    </row>
    <row r="279" spans="2:28" s="69" customFormat="1">
      <c r="B279" s="25"/>
      <c r="C279" s="72"/>
      <c r="D279" s="44" t="str">
        <f>S279</f>
        <v>Исполнительный аппарат (покупка новых лицензий)</v>
      </c>
      <c r="E279" s="44"/>
      <c r="F279" s="44"/>
      <c r="G279" s="44"/>
      <c r="H279" s="44"/>
      <c r="I279" s="44"/>
      <c r="J279" s="44"/>
      <c r="K279" s="44"/>
      <c r="L279" s="44"/>
      <c r="M279" s="44"/>
      <c r="N279" s="56"/>
      <c r="O279" s="26"/>
      <c r="P279" s="66"/>
      <c r="Q279" s="66"/>
      <c r="R279" s="72"/>
      <c r="S279" s="73" t="s">
        <v>46</v>
      </c>
      <c r="T279" s="73"/>
      <c r="U279" s="44"/>
      <c r="V279" s="102"/>
      <c r="W279" s="73"/>
      <c r="X279" s="73"/>
      <c r="Y279" s="44"/>
      <c r="Z279" s="44"/>
      <c r="AA279" s="134"/>
      <c r="AB279" s="134"/>
    </row>
    <row r="280" spans="2:28" s="69" customFormat="1" ht="76.5">
      <c r="B280" s="25"/>
      <c r="C280" s="132">
        <f t="shared" ref="C280" si="416">R280</f>
        <v>174</v>
      </c>
      <c r="D280" s="128" t="str">
        <f t="shared" ref="D280" si="417">S280</f>
        <v>ACPB010PD14DIG000CR01-SO12</v>
      </c>
      <c r="E280" s="46" t="str">
        <f t="shared" ref="E280" si="418">T280</f>
        <v>Лицензия на Боцман SE, РДЦП.10501-01 (ФСТЭК), для среды Production, способ передачи электронный, на 1 виртуальное ядро, на срок действия исключительного права, с включенными обновлениями Тип 1 на 12 мес.</v>
      </c>
      <c r="F280" s="51" t="str">
        <f t="shared" ref="F280" si="419">U280</f>
        <v>Национальный режим не предоставляется – запрет</v>
      </c>
      <c r="G280" s="45" t="str">
        <f>W280</f>
        <v>шт.</v>
      </c>
      <c r="H280" s="52">
        <f>X280</f>
        <v>900</v>
      </c>
      <c r="I280" s="28" t="s">
        <v>15</v>
      </c>
      <c r="J280" s="27" t="s">
        <v>15</v>
      </c>
      <c r="K280" s="27"/>
      <c r="L280" s="37">
        <f>AA280</f>
        <v>45450</v>
      </c>
      <c r="M280" s="1">
        <v>0</v>
      </c>
      <c r="N280" s="64">
        <f>H280*M280</f>
        <v>0</v>
      </c>
      <c r="O280" s="26"/>
      <c r="P280" s="66"/>
      <c r="Q280" s="66"/>
      <c r="R280" s="48">
        <f>R277+1</f>
        <v>174</v>
      </c>
      <c r="S280" s="77" t="s">
        <v>181</v>
      </c>
      <c r="T280" s="93" t="s">
        <v>293</v>
      </c>
      <c r="U280" s="51" t="s">
        <v>28</v>
      </c>
      <c r="V280" s="104" t="s">
        <v>294</v>
      </c>
      <c r="W280" s="76" t="s">
        <v>12</v>
      </c>
      <c r="X280" s="107">
        <v>900</v>
      </c>
      <c r="Y280" s="59" t="s">
        <v>37</v>
      </c>
      <c r="Z280" s="59" t="s">
        <v>39</v>
      </c>
      <c r="AA280" s="55">
        <v>45450</v>
      </c>
      <c r="AB280" s="55">
        <f>ROUND(X280*AA280,2)</f>
        <v>40905000</v>
      </c>
    </row>
    <row r="281" spans="2:28">
      <c r="B281" s="11"/>
      <c r="C281" s="147" t="s">
        <v>11</v>
      </c>
      <c r="D281" s="148"/>
      <c r="E281" s="148"/>
      <c r="F281" s="148"/>
      <c r="G281" s="148"/>
      <c r="H281" s="148"/>
      <c r="I281" s="148"/>
      <c r="J281" s="149"/>
      <c r="K281" s="165" t="s">
        <v>8</v>
      </c>
      <c r="L281" s="166"/>
      <c r="M281" s="167"/>
      <c r="N281" s="60">
        <f>SUM(N15:N280)</f>
        <v>0</v>
      </c>
      <c r="O281" s="13"/>
      <c r="R281" s="159" t="s">
        <v>26</v>
      </c>
      <c r="S281" s="160"/>
      <c r="T281" s="160"/>
      <c r="U281" s="160"/>
      <c r="V281" s="160"/>
      <c r="W281" s="160"/>
      <c r="X281" s="161"/>
      <c r="Y281" s="29" t="s">
        <v>8</v>
      </c>
      <c r="Z281" s="29"/>
      <c r="AA281" s="23"/>
      <c r="AB281" s="60">
        <f>SUM(AB17:AB280)</f>
        <v>387891095.9000001</v>
      </c>
    </row>
    <row r="282" spans="2:28" ht="25.5" customHeight="1">
      <c r="B282" s="11"/>
      <c r="C282" s="150"/>
      <c r="D282" s="151"/>
      <c r="E282" s="152"/>
      <c r="F282" s="152"/>
      <c r="G282" s="152"/>
      <c r="H282" s="152"/>
      <c r="I282" s="152"/>
      <c r="J282" s="153"/>
      <c r="K282" s="165" t="s">
        <v>10</v>
      </c>
      <c r="L282" s="167"/>
      <c r="M282" s="35">
        <v>0.22</v>
      </c>
      <c r="N282" s="61">
        <f>ROUND((N25*22%),2)+ROUND((N28*22%),2)+ROUND((N31*22%),2)+ROUND((N42*22%),2)+ROUND((N43*22%),2)+ROUND((N44*22%),2)+ROUND((N45*22%),2)+ROUND((N46*22%),2)+ROUND((N47*22%),2)+ROUND((N48*22%),2)+ROUND((N50*22%),2)+ROUND((N52*22%),2)+ROUND((N55*22%),2)+ROUND((N57*22%),2)+ROUND((N59*22%),2)+ROUND((N60*22%),2)+ROUND((N63*22%),2)+ROUND((N64*22%),2)+ROUND((N67*22%),2)+ROUND((N68*22%),2)+ROUND((N69*22%),2)+ROUND((N74*22%),2)+ROUND((N76*22%),2)+ROUND((N77*22%),2)+ROUND((N79*22%),2)+ROUND((N80*22%),2)+ROUND((N81*22%),2)+ROUND((N82*22%),2)+ROUND((N83*22%),2)+ROUND((N85*22%),2)+ROUND((N87*22%),2)+ROUND((N88*22%),2)+ROUND((N90*22%),2)+ROUND((N91*22%),2)+ROUND((N93*22%),2)+ROUND((N94*22%),2)+ROUND((N96*22%),2)+ROUND((N98*22%),2)+ROUND((N99*22%),2)+ROUND((N101*22%),2)+ROUND((N103*22%),2)+ROUND((N104*22%),2)+ROUND((N107*22%),2)+ROUND((N108*22%),2)+ROUND((N110*22%),2)+ROUND((N112*22%),2)+ROUND((N113*22%),2)+ROUND((N131*22%),2)+ROUND((N132*22%),2)+ROUND((N147*22%),2)+ROUND((N150*22%),2)+ROUND((N157*22%),2)+ROUND((N218*22%),2)+ROUND((N220*22%),2)+ROUND((N223*22%),2)+ROUND((N226*22%),2)+ROUND((N232*22%),2)+ROUND((N233*22%),2)+ROUND((N234*22%),2)+ROUND((N235*22%),2)+ROUND((N246*22%),2)+ROUND((N261*22%),2)+ROUND((N262*22%),2)+ROUND((N263*22%),2)</f>
        <v>0</v>
      </c>
      <c r="O282" s="13"/>
      <c r="R282" s="159"/>
      <c r="S282" s="160"/>
      <c r="T282" s="160"/>
      <c r="U282" s="160"/>
      <c r="V282" s="160"/>
      <c r="W282" s="160"/>
      <c r="X282" s="161"/>
      <c r="Y282" s="23" t="s">
        <v>50</v>
      </c>
      <c r="Z282" s="23"/>
      <c r="AA282" s="5">
        <v>0.22</v>
      </c>
      <c r="AB282" s="61">
        <f>ROUND((AB25*22%),2)+ROUND((AB28*22%),2)+ROUND((AB31*22%),2)+ROUND((AB42*22%),2)+ROUND((AB43*22%),2)+ROUND((AB44*22%),2)+ROUND((AB45*22%),2)+ROUND((AB46*22%),2)+ROUND((AB47*22%),2)+ROUND((AB48*22%),2)+ROUND((AB50*22%),2)+ROUND((AB52*22%),2)+ROUND((AB55*22%),2)+ROUND((AB57*22%),2)+ROUND((AB59*22%),2)+ROUND((AB60*22%),2)+ROUND((AB63*22%),2)+ROUND((AB64*22%),2)+ROUND((AB67*22%),2)+ROUND((AB68*22%),2)+ROUND((AB69*22%),2)+ROUND((AB74*22%),2)+ROUND((AB76*22%),2)+ROUND((AB77*22%),2)+ROUND((AB79*22%),2)+ROUND((AB80*22%),2)+ROUND((AB81*22%),2)+ROUND((AB82*22%),2)+ROUND((AB83*22%),2)+ROUND((AB85*22%),2)+ROUND((AB87*22%),2)+ROUND((AB88*22%),2)+ROUND((AB90*22%),2)+ROUND((AB91*22%),2)+ROUND((AB93*22%),2)+ROUND((AB94*22%),2)+ROUND((AB96*22%),2)+ROUND((AB98*22%),2)+ROUND((AB99*22%),2)+ROUND((AB101*22%),2)+ROUND((AB103*22%),2)+ROUND((AB104*22%),2)+ROUND((AB107*22%),2)+ROUND((AB108*22%),2)+ROUND((AB110*22%),2)+ROUND((AB112*22%),2)+ROUND((AB113*22%),2)+ROUND((AB131*22%),2)+ROUND((AB132*22%),2)+ROUND((AB147*22%),2)+ROUND((AB150*22%),2)+ROUND((AB157*22%),2)+ROUND((AB218*22%),2)+ROUND((AB220*22%),2)+ROUND((AB223*22%),2)+ROUND((AB226*22%),2)+ROUND((AB232*22%),2)+ROUND((AB233*22%),2)+ROUND((AB234*22%),2)+ROUND((AB235*22%),2)+ROUND((AB246*22%),2)+ROUND((AB261*22%),2)+ROUND((AB262*22%),2)+ROUND((AB263*22%),2)</f>
        <v>33079307.499999993</v>
      </c>
    </row>
    <row r="283" spans="2:28">
      <c r="B283" s="11"/>
      <c r="C283" s="154"/>
      <c r="D283" s="155"/>
      <c r="E283" s="155"/>
      <c r="F283" s="155"/>
      <c r="G283" s="155"/>
      <c r="H283" s="155"/>
      <c r="I283" s="155"/>
      <c r="J283" s="156"/>
      <c r="K283" s="165" t="s">
        <v>9</v>
      </c>
      <c r="L283" s="166"/>
      <c r="M283" s="167"/>
      <c r="N283" s="65">
        <f>SUM(N281:N282)</f>
        <v>0</v>
      </c>
      <c r="O283" s="13"/>
      <c r="R283" s="162"/>
      <c r="S283" s="163"/>
      <c r="T283" s="163"/>
      <c r="U283" s="163"/>
      <c r="V283" s="163"/>
      <c r="W283" s="163"/>
      <c r="X283" s="164"/>
      <c r="Y283" s="29" t="s">
        <v>51</v>
      </c>
      <c r="Z283" s="29"/>
      <c r="AA283" s="23"/>
      <c r="AB283" s="4">
        <f>SUM(AB281:AB282)</f>
        <v>420970403.4000001</v>
      </c>
    </row>
    <row r="284" spans="2:28">
      <c r="B284" s="25"/>
      <c r="K284" s="30"/>
      <c r="L284" s="30"/>
      <c r="O284" s="26"/>
      <c r="R284" s="168" t="s">
        <v>297</v>
      </c>
      <c r="S284" s="169"/>
      <c r="T284" s="169"/>
      <c r="U284" s="169"/>
      <c r="V284" s="169"/>
      <c r="W284" s="169"/>
      <c r="X284" s="169"/>
      <c r="Y284" s="169"/>
      <c r="Z284" s="169"/>
      <c r="AA284" s="169"/>
      <c r="AB284" s="169"/>
    </row>
    <row r="285" spans="2:28">
      <c r="B285" s="11"/>
      <c r="C285" s="157"/>
      <c r="D285" s="157"/>
      <c r="E285" s="157"/>
      <c r="F285" s="157"/>
      <c r="G285" s="16"/>
      <c r="H285" s="3"/>
      <c r="I285" s="16"/>
      <c r="J285" s="3"/>
      <c r="K285" s="38"/>
      <c r="L285" s="38"/>
      <c r="O285" s="26"/>
      <c r="R285" s="168"/>
      <c r="S285" s="169"/>
      <c r="T285" s="169"/>
      <c r="U285" s="169"/>
      <c r="V285" s="169"/>
      <c r="W285" s="169"/>
      <c r="X285" s="169"/>
      <c r="Y285" s="169"/>
      <c r="Z285" s="169"/>
      <c r="AA285" s="169"/>
      <c r="AB285" s="169"/>
    </row>
    <row r="286" spans="2:28">
      <c r="B286" s="11"/>
      <c r="C286" s="158" t="s">
        <v>17</v>
      </c>
      <c r="D286" s="158"/>
      <c r="E286" s="158"/>
      <c r="F286" s="158"/>
      <c r="G286" s="16"/>
      <c r="H286" s="20" t="s">
        <v>13</v>
      </c>
      <c r="I286" s="16" t="s">
        <v>14</v>
      </c>
      <c r="J286" s="36" t="s">
        <v>36</v>
      </c>
      <c r="K286" s="20"/>
      <c r="L286" s="20"/>
      <c r="O286" s="26"/>
      <c r="R286" s="168"/>
      <c r="S286" s="169"/>
      <c r="T286" s="169"/>
      <c r="U286" s="169"/>
      <c r="V286" s="169"/>
      <c r="W286" s="169"/>
      <c r="X286" s="169"/>
      <c r="Y286" s="169"/>
      <c r="Z286" s="169"/>
      <c r="AA286" s="169"/>
      <c r="AB286" s="169"/>
    </row>
    <row r="287" spans="2:28" ht="16.5" thickBot="1">
      <c r="B287" s="17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9"/>
      <c r="R287" s="168"/>
      <c r="S287" s="169"/>
      <c r="T287" s="169"/>
      <c r="U287" s="169"/>
      <c r="V287" s="169"/>
      <c r="W287" s="169"/>
      <c r="X287" s="169"/>
      <c r="Y287" s="169"/>
      <c r="Z287" s="169"/>
      <c r="AA287" s="169"/>
      <c r="AB287" s="169"/>
    </row>
    <row r="288" spans="2:28">
      <c r="R288" s="146"/>
      <c r="S288" s="146"/>
      <c r="T288" s="146"/>
      <c r="U288" s="146"/>
      <c r="V288" s="146"/>
      <c r="W288" s="146"/>
      <c r="X288" s="146"/>
      <c r="Y288" s="146"/>
      <c r="Z288" s="146"/>
      <c r="AA288" s="146"/>
      <c r="AB288" s="146"/>
    </row>
    <row r="289" spans="2:28">
      <c r="B289" s="145" t="s">
        <v>43</v>
      </c>
      <c r="C289" s="145"/>
      <c r="D289" s="145"/>
      <c r="E289" s="145"/>
      <c r="F289" s="145"/>
      <c r="G289" s="145"/>
      <c r="H289" s="145"/>
      <c r="I289" s="145"/>
      <c r="J289" s="145"/>
      <c r="K289" s="145"/>
      <c r="L289" s="145"/>
      <c r="M289" s="145"/>
      <c r="N289" s="145"/>
      <c r="O289" s="145"/>
      <c r="R289" s="146"/>
      <c r="S289" s="146"/>
      <c r="T289" s="146"/>
      <c r="U289" s="146"/>
      <c r="V289" s="146"/>
      <c r="W289" s="146"/>
      <c r="X289" s="146"/>
      <c r="Y289" s="146"/>
      <c r="Z289" s="146"/>
      <c r="AA289" s="146"/>
      <c r="AB289" s="146"/>
    </row>
    <row r="290" spans="2:28">
      <c r="B290" s="145"/>
      <c r="C290" s="145"/>
      <c r="D290" s="145"/>
      <c r="E290" s="145"/>
      <c r="F290" s="145"/>
      <c r="G290" s="145"/>
      <c r="H290" s="145"/>
      <c r="I290" s="145"/>
      <c r="J290" s="145"/>
      <c r="K290" s="145"/>
      <c r="L290" s="145"/>
      <c r="M290" s="145"/>
      <c r="N290" s="145"/>
      <c r="O290" s="145"/>
      <c r="R290" s="146"/>
      <c r="S290" s="146"/>
      <c r="T290" s="146"/>
      <c r="U290" s="146"/>
      <c r="V290" s="146"/>
      <c r="W290" s="146"/>
      <c r="X290" s="146"/>
      <c r="Y290" s="146"/>
      <c r="Z290" s="146"/>
      <c r="AA290" s="146"/>
      <c r="AB290" s="146"/>
    </row>
    <row r="291" spans="2:28">
      <c r="B291" s="145"/>
      <c r="C291" s="145"/>
      <c r="D291" s="145"/>
      <c r="E291" s="145"/>
      <c r="F291" s="145"/>
      <c r="G291" s="145"/>
      <c r="H291" s="145"/>
      <c r="I291" s="145"/>
      <c r="J291" s="145"/>
      <c r="K291" s="145"/>
      <c r="L291" s="145"/>
      <c r="M291" s="145"/>
      <c r="N291" s="145"/>
      <c r="O291" s="145"/>
      <c r="R291" s="146"/>
      <c r="S291" s="146"/>
      <c r="T291" s="146"/>
      <c r="U291" s="146"/>
      <c r="V291" s="146"/>
      <c r="W291" s="146"/>
      <c r="X291" s="146"/>
      <c r="Y291" s="146"/>
      <c r="Z291" s="146"/>
      <c r="AA291" s="146"/>
      <c r="AB291" s="146"/>
    </row>
    <row r="292" spans="2:28">
      <c r="B292" s="145"/>
      <c r="C292" s="145"/>
      <c r="D292" s="145"/>
      <c r="E292" s="145"/>
      <c r="F292" s="145"/>
      <c r="G292" s="145"/>
      <c r="H292" s="145"/>
      <c r="I292" s="145"/>
      <c r="J292" s="145"/>
      <c r="K292" s="145"/>
      <c r="L292" s="145"/>
      <c r="M292" s="145"/>
      <c r="N292" s="145"/>
      <c r="O292" s="145"/>
      <c r="S292" s="6"/>
      <c r="U292" s="6"/>
    </row>
    <row r="293" spans="2:28">
      <c r="B293" s="145"/>
      <c r="C293" s="145"/>
      <c r="D293" s="145"/>
      <c r="E293" s="145"/>
      <c r="F293" s="145"/>
      <c r="G293" s="145"/>
      <c r="H293" s="145"/>
      <c r="I293" s="145"/>
      <c r="J293" s="145"/>
      <c r="K293" s="145"/>
      <c r="L293" s="145"/>
      <c r="M293" s="145"/>
      <c r="N293" s="145"/>
      <c r="O293" s="145"/>
      <c r="S293" s="6"/>
      <c r="U293" s="6"/>
    </row>
    <row r="294" spans="2:28">
      <c r="B294" s="145"/>
      <c r="C294" s="145"/>
      <c r="D294" s="145"/>
      <c r="E294" s="145"/>
      <c r="F294" s="145"/>
      <c r="G294" s="145"/>
      <c r="H294" s="145"/>
      <c r="I294" s="145"/>
      <c r="J294" s="145"/>
      <c r="K294" s="145"/>
      <c r="L294" s="145"/>
      <c r="M294" s="145"/>
      <c r="N294" s="145"/>
      <c r="O294" s="145"/>
      <c r="S294" s="6"/>
      <c r="U294" s="6"/>
    </row>
    <row r="295" spans="2:28">
      <c r="S295" s="6"/>
      <c r="U295" s="6"/>
    </row>
    <row r="296" spans="2:28">
      <c r="AB296" s="68"/>
    </row>
    <row r="300" spans="2:28">
      <c r="S300" s="6"/>
      <c r="U300" s="6"/>
    </row>
    <row r="301" spans="2:28">
      <c r="S301" s="6"/>
      <c r="U301" s="6"/>
    </row>
    <row r="302" spans="2:28">
      <c r="S302" s="6"/>
      <c r="U302" s="6"/>
    </row>
  </sheetData>
  <sheetProtection formatCells="0" formatColumns="0" formatRows="0" insertRows="0" deleteRows="0"/>
  <autoFilter ref="R14:AB287"/>
  <mergeCells count="22">
    <mergeCell ref="R1:AB1"/>
    <mergeCell ref="G11:H11"/>
    <mergeCell ref="B1:O1"/>
    <mergeCell ref="C9:E9"/>
    <mergeCell ref="R7:AB7"/>
    <mergeCell ref="C7:N7"/>
    <mergeCell ref="C10:E10"/>
    <mergeCell ref="C11:E11"/>
    <mergeCell ref="G9:H9"/>
    <mergeCell ref="G10:H10"/>
    <mergeCell ref="S13:T13"/>
    <mergeCell ref="D13:E13"/>
    <mergeCell ref="B289:O294"/>
    <mergeCell ref="R288:AB291"/>
    <mergeCell ref="C281:J283"/>
    <mergeCell ref="C285:F285"/>
    <mergeCell ref="C286:F286"/>
    <mergeCell ref="R281:X283"/>
    <mergeCell ref="K281:M281"/>
    <mergeCell ref="K282:L282"/>
    <mergeCell ref="K283:M283"/>
    <mergeCell ref="R284:AB287"/>
  </mergeCells>
  <phoneticPr fontId="15" type="noConversion"/>
  <pageMargins left="0.25" right="0.25" top="0.75" bottom="0.75" header="0.3" footer="0.3"/>
  <pageSetup scale="2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Справочники!$A$1:$A$5</xm:f>
          </x14:formula1>
          <xm:sqref>U217:U220 U223 U229 U145:U150 U208:U214 U17:U22 U193 U202:U206 U31 U25 U125 U237 U54:U55 U57 U34:U39 U59:U60 U240:U242 U50 U63:U64 U52 U28 U72:U74 U87:U88 U245:U246 U98:U99 U110 U249:U263 U96 U119 U122 U128 U101 U135:U142 U112:U113 U153 F103:F104 U160:U165 U188:U191 U265:U274 U277 U195:U200 U280 U131:U132 U156:U157 U76:U77 U85 U90:U91 U116 U226 U232:U235 U67:U69 U168:U173 U175:U179 U181:U183 U185:U186 U42:U48 U79:U83 U93:U94 U103:U104 U107:U108 F208:F214 F217:F220 F226 F135:F142 F202:F206 F188:F191 F195:F200 F28 F17:F22 F122 F232:F235 F52 F54:F55 F31 F57 F237 F42:F48 F59:F60 F50 F25 F67:F69 F85 F240:F242 F96 F107:F108 F245:F246 F93:F94 F116 F119 F125 F98:F99 F131:F132 F110 F145:F150 F156:F157 F185:F186 F249:F263 F265:F274 F193 F277 F128 F153 F72:F74 F79:F83 F87:F88 F112:F113 F223 F229 F63:F64 F160:F165 F168:F173 F175:F179 F181:F183 F34:F39 F76:F77 F90:F91 F101 F280</xm:sqref>
        </x14:dataValidation>
        <x14:dataValidation type="list" allowBlank="1" showInputMessage="1" showErrorMessage="1">
          <x14:formula1>
            <xm:f>Справочники!$A$7:$A$9</xm:f>
          </x14:formula1>
          <xm:sqref>Y193 Y181:Y183 Y116 Y128 Y122 Y145:Y146 Y148:Y149 Y153 Y125 Y168:Y173 Y175:Y179 Y72:Y73 Y119 Y240:Y242 Y202:Y206 Y265:Y274 Y277 Y217 Y135:Y142 Y229 Y280 Y219 Y156 Y208:Y214 Y188:Y191 Y54 Y185:Y186 Y17:Y22 Y237 Y249:Y263 Y160:Y165 Y195:Y200 Y34:Y39 Y245</xm:sqref>
        </x14:dataValidation>
        <x14:dataValidation type="list" allowBlank="1" showInputMessage="1" showErrorMessage="1">
          <x14:formula1>
            <xm:f>Справочники!$A$12:$A$14</xm:f>
          </x14:formula1>
          <xm:sqref>Z188:Z191 Z175:Z179 Z72:Z73 Z125 Z119 Z135:Z142 Z145:Z146 Z148:Z149 Z122 Z160:Z165 Z168:Z173 Z54 Z116 Z240:Z242 Z195:Z200 Z265:Z274 Z277 Z232:Z235 Z128 Z229 Z226 Z219 Z153 Z202:Z206 Z185:Z186 Z245:Z246 Z181:Z183 Z217 Z237 Z249:Z263 Z156 Z193 Z17:Z22 Z34:Z39 Z208:Z214 Z280</xm:sqref>
        </x14:dataValidation>
        <x14:dataValidation type="list" allowBlank="1" showInputMessage="1" showErrorMessage="1">
          <x14:formula1>
            <xm:f>'C:\Users\RakutinaTA\AppData\Roaming\1C\1cv8\74d93364-f814-408b-8d68-6cb1618ed830\d52ef05c-9aae-4544-89b7-44abd7683d4f\App\V\[Структура НМЦ.xlsx]Справочники'!#REF!</xm:f>
          </x14:formula1>
          <xm:sqref>Z25 Z28 Z31 Z42:Z48 Z50 Z52 Z55 Z57 Z59:Z60 Z63:Z64 Z67:Z69 Z74 Z76:Z77 Z79:Z83 Z85 Z87:Z88 Z90:Z91 Z93:Z94 Z96 Z98:Z99 Z101 Z103:Z104 Z107:Z108 Z110 Z112:Z113 Z131:Z132 Z147 Z150 Z157 Z218 Z220 Z223</xm:sqref>
        </x14:dataValidation>
        <x14:dataValidation type="list" allowBlank="1" showInputMessage="1" showErrorMessage="1">
          <x14:formula1>
            <xm:f>'C:\Users\RakutinaTA\AppData\Roaming\1C\1cv8\74d93364-f814-408b-8d68-6cb1618ed830\d52ef05c-9aae-4544-89b7-44abd7683d4f\App\V\[Структура НМЦ.xlsx]Справочники'!#REF!</xm:f>
          </x14:formula1>
          <xm:sqref>Y25 Y28 Y31 Y42:Y48 Y50 Y52 Y55 Y57 Y59:Y60 Y63:Y64 Y67:Y69 Y74 Y76:Y77 Y79:Y83 Y85 Y87:Y88 Y90:Y91 Y93:Y94 Y96 Y98:Y99 Y101 Y103:Y104 Y107:Y108 Y110 Y112:Y113 Y131:Y132 Y147 Y150 Y157 Y218 Y220 Y223 Y226 Y232:Y235 Y246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workbookViewId="0">
      <selection activeCell="A12" sqref="A12:A14"/>
    </sheetView>
  </sheetViews>
  <sheetFormatPr defaultColWidth="9" defaultRowHeight="12.75"/>
  <cols>
    <col min="1" max="16384" width="9" style="34"/>
  </cols>
  <sheetData>
    <row r="1" spans="1:1" ht="15.75">
      <c r="A1" s="6" t="s">
        <v>27</v>
      </c>
    </row>
    <row r="2" spans="1:1" ht="15.75">
      <c r="A2" s="6" t="s">
        <v>28</v>
      </c>
    </row>
    <row r="3" spans="1:1" ht="15.75">
      <c r="A3" s="6" t="s">
        <v>29</v>
      </c>
    </row>
    <row r="4" spans="1:1" ht="15.75">
      <c r="A4" s="6" t="s">
        <v>30</v>
      </c>
    </row>
    <row r="5" spans="1:1" ht="15.75">
      <c r="A5" s="6" t="s">
        <v>31</v>
      </c>
    </row>
    <row r="7" spans="1:1" ht="15.75">
      <c r="A7" s="6" t="s">
        <v>37</v>
      </c>
    </row>
    <row r="8" spans="1:1" ht="44.25" customHeight="1">
      <c r="A8" s="40" t="s">
        <v>42</v>
      </c>
    </row>
    <row r="9" spans="1:1" ht="15.75">
      <c r="A9" s="6" t="s">
        <v>33</v>
      </c>
    </row>
    <row r="12" spans="1:1">
      <c r="A12" s="34" t="s">
        <v>39</v>
      </c>
    </row>
    <row r="13" spans="1:1">
      <c r="A13" s="34" t="s">
        <v>40</v>
      </c>
    </row>
    <row r="14" spans="1:1">
      <c r="A14" s="3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Цой Екатерина Александровна</cp:lastModifiedBy>
  <cp:lastPrinted>2025-02-11T11:26:17Z</cp:lastPrinted>
  <dcterms:created xsi:type="dcterms:W3CDTF">2023-05-26T08:17:29Z</dcterms:created>
  <dcterms:modified xsi:type="dcterms:W3CDTF">2026-09-02T06:52:31Z</dcterms:modified>
</cp:coreProperties>
</file>