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Группа организации производства\!ЗАКУПКИ\Закупки на 2026\ТО погрузчиков\Расчет НМЦ\"/>
    </mc:Choice>
  </mc:AlternateContent>
  <xr:revisionPtr revIDLastSave="0" documentId="13_ncr:1_{43299D18-DCED-4DED-B751-BBEEE315C39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  <c r="M6" i="1"/>
  <c r="J8" i="1"/>
  <c r="M7" i="1"/>
  <c r="M12" i="1" s="1"/>
  <c r="M8" i="1"/>
  <c r="M9" i="1"/>
</calcChain>
</file>

<file path=xl/sharedStrings.xml><?xml version="1.0" encoding="utf-8"?>
<sst xmlns="http://schemas.openxmlformats.org/spreadsheetml/2006/main" count="66" uniqueCount="54">
  <si>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</si>
  <si>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техническому обслуживанию автопогрузчиков для нужд УФПС Белгородской области.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</si>
  <si>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</si>
  <si>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</si>
  <si>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</si>
  <si>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</si>
  <si>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</si>
  <si>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</si>
  <si>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</si>
  <si>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</si>
  <si>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</si>
  <si>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</si>
  <si>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</si>
  <si>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</si>
  <si>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</si>
  <si>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</si>
  <si>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1</t>
  </si>
  <si>
    <t>Ежемесячное ТО1 или при наработке 250 моточасов</t>
  </si>
  <si>
    <t>Условная единица</t>
  </si>
  <si>
    <t>4</t>
  </si>
  <si>
    <t>16 000,00</t>
  </si>
  <si>
    <t>16 700,00</t>
  </si>
  <si>
    <t>13 990,00</t>
  </si>
  <si>
    <t>15 800,00</t>
  </si>
  <si>
    <t>2</t>
  </si>
  <si>
    <t>Ежеквартальное ТО2 или при наработке 500 моточасов</t>
  </si>
  <si>
    <t>29 000,00</t>
  </si>
  <si>
    <t>20 800,00</t>
  </si>
  <si>
    <t>14 612,00</t>
  </si>
  <si>
    <t>27 600,00</t>
  </si>
  <si>
    <t>3</t>
  </si>
  <si>
    <t>Полугодовое ТО3 или при наработке 1 500 моточасов</t>
  </si>
  <si>
    <t>Годовое ТО4 или при наработке 3000 моточасов</t>
  </si>
  <si>
    <t>68 600,00</t>
  </si>
  <si>
    <t>60 000,00</t>
  </si>
  <si>
    <t>56 965,00</t>
  </si>
  <si>
    <t>67 000,00</t>
  </si>
  <si>
    <t>168 400,00</t>
  </si>
  <si>
    <t>124 200,00</t>
  </si>
  <si>
    <t>115 347,00</t>
  </si>
  <si>
    <t>145 600,00</t>
  </si>
  <si>
    <t>НМЦ единицы ТРУ, руб. с НДС: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</si>
  <si>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</si>
  <si>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</si>
  <si>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</si>
  <si>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</si>
  <si>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Ф31-01/1390 от 22.07.2026</t>
  </si>
  <si>
    <t>21.02.2027</t>
  </si>
  <si>
    <t>Ф31-01/1391 от 22.07.2026</t>
  </si>
  <si>
    <t>22.07.2027</t>
  </si>
  <si>
    <t>Ф31-01/1389 от 22.07.2026</t>
  </si>
  <si>
    <t>22.02.2027</t>
  </si>
  <si>
    <t>Ф31-01/1414 от 27.07.2026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</si>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</sst>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8" fillId="0" borderId="5" xfId="0" applyFont="1" applyBorder="1" applyAlignment="1">
      <alignment horizontal="left" wrapText="1"/>
    </xf>
    <xf numFmtId="14" fontId="8" fillId="0" borderId="5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20"/>
  <sheetViews>
    <sheetView tabSelected="1" topLeftCell="A7" workbookViewId="0">
      <selection activeCell="A22" sqref="A22:XFD24"/>
    </sheetView>
  </sheetViews>
  <sheetFormatPr defaultColWidth="10.5" defaultRowHeight="11.45" customHeight="1" x14ac:dyDescent="0.2"/>
  <cols>
    <col min="1" max="1" width="4" style="1" customWidth="1"/>
    <col min="2" max="2" width="31" style="1" customWidth="1"/>
    <col min="3" max="3" width="11.83203125" style="1" customWidth="1"/>
    <col min="4" max="4" width="10.83203125" style="1" customWidth="1"/>
    <col min="5" max="5" width="12" style="1" customWidth="1"/>
    <col min="6" max="6" width="14.5" style="1" customWidth="1"/>
    <col min="7" max="8" width="13.83203125" style="1" customWidth="1"/>
    <col min="9" max="9" width="14" style="1" customWidth="1"/>
    <col min="10" max="10" width="10.5" style="1" customWidth="1"/>
    <col min="11" max="11" width="10.83203125" style="1" customWidth="1"/>
    <col min="12" max="12" width="17.1640625" style="1" customWidth="1"/>
    <col min="13" max="13" width="15.1640625" style="1" customWidth="1"/>
    <col min="14" max="14" width="17.5" style="1" customWidth="1"/>
  </cols>
  <sheetData>
    <row r="1" spans="1:14" ht="15" customHeight="1" x14ac:dyDescent="0.2">
      <c r="M1" s="2" t="s">
        <v>0</v>
      </c>
    </row>
    <row r="2" spans="1:14" ht="37.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2"/>
    </row>
    <row r="3" spans="1:14" ht="15" customHeight="1" x14ac:dyDescent="0.2"/>
    <row r="4" spans="1:14" ht="30.95" customHeight="1" x14ac:dyDescent="0.25">
      <c r="A4" s="31" t="s">
        <v>2</v>
      </c>
      <c r="B4" s="31" t="s">
        <v>3</v>
      </c>
      <c r="C4" s="31" t="s">
        <v>4</v>
      </c>
      <c r="D4" s="31" t="s">
        <v>5</v>
      </c>
      <c r="E4" s="31" t="s">
        <v>6</v>
      </c>
      <c r="F4" s="30" t="s">
        <v>7</v>
      </c>
      <c r="G4" s="30"/>
      <c r="H4" s="30"/>
      <c r="I4" s="30"/>
      <c r="J4" s="31" t="s">
        <v>8</v>
      </c>
      <c r="K4" s="31" t="s">
        <v>9</v>
      </c>
      <c r="L4" s="31" t="s">
        <v>10</v>
      </c>
      <c r="M4" s="31" t="s">
        <v>11</v>
      </c>
      <c r="N4" s="4"/>
    </row>
    <row r="5" spans="1:14" ht="30.95" customHeight="1" x14ac:dyDescent="0.2">
      <c r="A5" s="32"/>
      <c r="B5" s="32"/>
      <c r="C5" s="32"/>
      <c r="D5" s="32"/>
      <c r="E5" s="32"/>
      <c r="F5" s="3" t="s">
        <v>12</v>
      </c>
      <c r="G5" s="3" t="s">
        <v>13</v>
      </c>
      <c r="H5" s="3" t="s">
        <v>14</v>
      </c>
      <c r="I5" s="3" t="s">
        <v>15</v>
      </c>
      <c r="J5" s="32"/>
      <c r="K5" s="32"/>
      <c r="L5" s="32"/>
      <c r="M5" s="32"/>
    </row>
    <row r="6" spans="1:14" ht="36.75" customHeight="1" x14ac:dyDescent="0.25">
      <c r="A6" s="5" t="s">
        <v>16</v>
      </c>
      <c r="B6" s="6" t="s">
        <v>17</v>
      </c>
      <c r="C6" s="6" t="s">
        <v>18</v>
      </c>
      <c r="D6" s="7">
        <v>16</v>
      </c>
      <c r="E6" s="8" t="s">
        <v>19</v>
      </c>
      <c r="F6" s="8" t="s">
        <v>20</v>
      </c>
      <c r="G6" s="8" t="s">
        <v>21</v>
      </c>
      <c r="H6" s="8" t="s">
        <v>22</v>
      </c>
      <c r="I6" s="8" t="s">
        <v>23</v>
      </c>
      <c r="J6" s="9">
        <v>15622.5</v>
      </c>
      <c r="K6" s="10">
        <v>7.39</v>
      </c>
      <c r="L6" s="9">
        <v>13990</v>
      </c>
      <c r="M6" s="9">
        <f>D6*L6</f>
        <v>223840</v>
      </c>
      <c r="N6" s="4"/>
    </row>
    <row r="7" spans="1:14" ht="36.75" customHeight="1" x14ac:dyDescent="0.25">
      <c r="A7" s="5" t="s">
        <v>24</v>
      </c>
      <c r="B7" s="6" t="s">
        <v>25</v>
      </c>
      <c r="C7" s="6" t="s">
        <v>18</v>
      </c>
      <c r="D7" s="7">
        <v>4</v>
      </c>
      <c r="E7" s="8" t="s">
        <v>19</v>
      </c>
      <c r="F7" s="8" t="s">
        <v>26</v>
      </c>
      <c r="G7" s="8" t="s">
        <v>27</v>
      </c>
      <c r="H7" s="8" t="s">
        <v>28</v>
      </c>
      <c r="I7" s="8" t="s">
        <v>29</v>
      </c>
      <c r="J7" s="9">
        <v>23003</v>
      </c>
      <c r="K7" s="10">
        <v>28.88</v>
      </c>
      <c r="L7" s="9">
        <v>14612</v>
      </c>
      <c r="M7" s="9">
        <f t="shared" ref="M7:M9" si="0">D7*L7</f>
        <v>58448</v>
      </c>
      <c r="N7" s="4"/>
    </row>
    <row r="8" spans="1:14" ht="36.75" customHeight="1" x14ac:dyDescent="0.25">
      <c r="A8" s="5" t="s">
        <v>30</v>
      </c>
      <c r="B8" s="6" t="s">
        <v>31</v>
      </c>
      <c r="C8" s="6" t="s">
        <v>18</v>
      </c>
      <c r="D8" s="7">
        <v>2</v>
      </c>
      <c r="E8" s="8" t="s">
        <v>19</v>
      </c>
      <c r="F8" s="21" t="s">
        <v>53</v>
      </c>
      <c r="G8" s="21">
        <v>26700</v>
      </c>
      <c r="H8" s="21">
        <v>29780</v>
      </c>
      <c r="I8" s="21">
        <v>35200</v>
      </c>
      <c r="J8" s="9">
        <f>(G8+H8+I8)/3</f>
        <v>30560</v>
      </c>
      <c r="K8" s="10">
        <f>_xlfn.STDEV.S(G8,H8,I8)/AVERAGE(G8,H8,I8,)</f>
        <v>0.18775512801866381</v>
      </c>
      <c r="L8" s="9">
        <v>29780</v>
      </c>
      <c r="M8" s="9">
        <f t="shared" si="0"/>
        <v>59560</v>
      </c>
      <c r="N8" s="4"/>
    </row>
    <row r="9" spans="1:14" ht="36.75" customHeight="1" x14ac:dyDescent="0.25">
      <c r="A9" s="5" t="s">
        <v>19</v>
      </c>
      <c r="B9" s="6" t="s">
        <v>32</v>
      </c>
      <c r="C9" s="6" t="s">
        <v>18</v>
      </c>
      <c r="D9" s="7">
        <v>2</v>
      </c>
      <c r="E9" s="8" t="s">
        <v>19</v>
      </c>
      <c r="F9" s="8" t="s">
        <v>33</v>
      </c>
      <c r="G9" s="8" t="s">
        <v>34</v>
      </c>
      <c r="H9" s="8" t="s">
        <v>35</v>
      </c>
      <c r="I9" s="8" t="s">
        <v>36</v>
      </c>
      <c r="J9" s="9">
        <v>63141.25</v>
      </c>
      <c r="K9" s="10">
        <v>8.8000000000000007</v>
      </c>
      <c r="L9" s="9">
        <v>56965</v>
      </c>
      <c r="M9" s="9">
        <f t="shared" si="0"/>
        <v>113930</v>
      </c>
      <c r="N9" s="4"/>
    </row>
    <row r="10" spans="1:14" s="11" customFormat="1" ht="19.5" customHeight="1" x14ac:dyDescent="0.25">
      <c r="A10" s="12"/>
      <c r="B10" s="12"/>
      <c r="C10" s="12"/>
      <c r="D10" s="12"/>
      <c r="E10" s="12"/>
      <c r="F10" s="13" t="s">
        <v>37</v>
      </c>
      <c r="G10" s="13" t="s">
        <v>38</v>
      </c>
      <c r="H10" s="13" t="s">
        <v>39</v>
      </c>
      <c r="I10" s="13" t="s">
        <v>40</v>
      </c>
      <c r="J10" s="12"/>
      <c r="K10" s="14">
        <v>17.13</v>
      </c>
      <c r="L10" s="12"/>
      <c r="M10" s="12"/>
      <c r="N10" s="4"/>
    </row>
    <row r="11" spans="1:14" ht="19.5" customHeight="1" x14ac:dyDescent="0.2">
      <c r="A11" s="26" t="s">
        <v>41</v>
      </c>
      <c r="B11" s="26"/>
      <c r="C11" s="26"/>
      <c r="D11" s="26"/>
      <c r="E11" s="26"/>
      <c r="F11" s="12"/>
      <c r="G11" s="12"/>
      <c r="H11" s="12"/>
      <c r="I11" s="12"/>
      <c r="J11" s="12"/>
      <c r="K11" s="12"/>
      <c r="L11" s="15">
        <v>115347</v>
      </c>
      <c r="M11" s="12"/>
    </row>
    <row r="12" spans="1:14" ht="19.5" customHeight="1" x14ac:dyDescent="0.2">
      <c r="A12" s="27" t="s">
        <v>42</v>
      </c>
      <c r="B12" s="27"/>
      <c r="C12" s="27"/>
      <c r="D12" s="27"/>
      <c r="E12" s="27"/>
      <c r="F12" s="12"/>
      <c r="G12" s="12"/>
      <c r="H12" s="12"/>
      <c r="I12" s="12"/>
      <c r="J12" s="12"/>
      <c r="K12" s="12"/>
      <c r="L12" s="12"/>
      <c r="M12" s="15">
        <f>M6+M7+M8+M9</f>
        <v>455778</v>
      </c>
    </row>
    <row r="13" spans="1:14" ht="11.1" customHeight="1" x14ac:dyDescent="0.2"/>
    <row r="14" spans="1:14" ht="11.1" customHeight="1" x14ac:dyDescent="0.2"/>
    <row r="15" spans="1:14" s="16" customFormat="1" ht="15" customHeight="1" x14ac:dyDescent="0.2">
      <c r="A15" s="17" t="s">
        <v>43</v>
      </c>
    </row>
    <row r="16" spans="1:14" s="18" customFormat="1" ht="38.1" customHeight="1" x14ac:dyDescent="0.2">
      <c r="A16" s="19" t="s">
        <v>2</v>
      </c>
      <c r="B16" s="28" t="s">
        <v>44</v>
      </c>
      <c r="C16" s="28"/>
      <c r="D16" s="28"/>
      <c r="E16" s="28"/>
      <c r="F16" s="29" t="s">
        <v>45</v>
      </c>
      <c r="G16" s="29"/>
      <c r="H16" s="29"/>
    </row>
    <row r="17" spans="1:8" ht="12.95" customHeight="1" x14ac:dyDescent="0.2">
      <c r="A17" s="20" t="s">
        <v>16</v>
      </c>
      <c r="B17" s="23" t="s">
        <v>46</v>
      </c>
      <c r="C17" s="23"/>
      <c r="D17" s="23"/>
      <c r="E17" s="23"/>
      <c r="F17" s="23" t="s">
        <v>47</v>
      </c>
      <c r="G17" s="23"/>
      <c r="H17" s="23"/>
    </row>
    <row r="18" spans="1:8" ht="12.95" customHeight="1" x14ac:dyDescent="0.2">
      <c r="A18" s="20" t="s">
        <v>24</v>
      </c>
      <c r="B18" s="23" t="s">
        <v>48</v>
      </c>
      <c r="C18" s="23"/>
      <c r="D18" s="23"/>
      <c r="E18" s="23"/>
      <c r="F18" s="23" t="s">
        <v>49</v>
      </c>
      <c r="G18" s="23"/>
      <c r="H18" s="23"/>
    </row>
    <row r="19" spans="1:8" ht="12.95" customHeight="1" x14ac:dyDescent="0.2">
      <c r="A19" s="20" t="s">
        <v>30</v>
      </c>
      <c r="B19" s="23" t="s">
        <v>52</v>
      </c>
      <c r="C19" s="23"/>
      <c r="D19" s="23"/>
      <c r="E19" s="23"/>
      <c r="F19" s="24">
        <v>46442</v>
      </c>
      <c r="G19" s="23"/>
      <c r="H19" s="23"/>
    </row>
    <row r="20" spans="1:8" ht="12.95" customHeight="1" x14ac:dyDescent="0.2">
      <c r="A20" s="20" t="s">
        <v>19</v>
      </c>
      <c r="B20" s="23" t="s">
        <v>50</v>
      </c>
      <c r="C20" s="23"/>
      <c r="D20" s="23"/>
      <c r="E20" s="23"/>
      <c r="F20" s="23" t="s">
        <v>51</v>
      </c>
      <c r="G20" s="23"/>
      <c r="H20" s="23"/>
    </row>
  </sheetData>
  <mergeCells count="23">
    <mergeCell ref="A2:M2"/>
    <mergeCell ref="A11:E11"/>
    <mergeCell ref="A12:E12"/>
    <mergeCell ref="B16:E16"/>
    <mergeCell ref="F16:H16"/>
    <mergeCell ref="F4:I4"/>
    <mergeCell ref="J4:J5"/>
    <mergeCell ref="K4:K5"/>
    <mergeCell ref="L4:L5"/>
    <mergeCell ref="M4:M5"/>
    <mergeCell ref="A4:A5"/>
    <mergeCell ref="B4:B5"/>
    <mergeCell ref="C4:C5"/>
    <mergeCell ref="D4:D5"/>
    <mergeCell ref="E4:E5"/>
    <mergeCell ref="B20:E20"/>
    <mergeCell ref="F20:H20"/>
    <mergeCell ref="B17:E17"/>
    <mergeCell ref="F17:H17"/>
    <mergeCell ref="B18:E18"/>
    <mergeCell ref="F18:H18"/>
    <mergeCell ref="B19:E19"/>
    <mergeCell ref="F19:H19"/>
  </mergeCells>
  <pageMargins left="0.39370078740157483" right="0.39370078740157483" top="0.78740157480314965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Тарасенко Ольга Григорьевна</dc:creator>
  <cp:lastModifiedBy>Тарасенко Ольга Григорьевна</cp:lastModifiedBy>
  <cp:lastPrinted>2026-09-08T13:21:11Z</cp:lastPrinted>
  <dcterms:created xsi:type="dcterms:W3CDTF">2026-08-14T07:58:49Z</dcterms:created>
  <dcterms:modified xsi:type="dcterms:W3CDTF">2026-09-08T13:23:50Z</dcterms:modified>
</cp:coreProperties>
</file>