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8920" yWindow="-120" windowWidth="29040" windowHeight="8070" tabRatio="701" firstSheet="10" activeTab="14"/>
  </bookViews>
  <sheets>
    <sheet name="К.Цеткин, 14" sheetId="8" r:id="rId1"/>
    <sheet name="К.Цеткин, 3" sheetId="22" r:id="rId2"/>
    <sheet name="Л.Голикова, 18" sheetId="23" r:id="rId3"/>
    <sheet name="Суворова, 28" sheetId="24" r:id="rId4"/>
    <sheet name="Суворова, 30" sheetId="25" r:id="rId5"/>
    <sheet name="Зарубина, 55" sheetId="26" r:id="rId6"/>
    <sheet name="Суворова, 28Г" sheetId="27" r:id="rId7"/>
    <sheet name="Суворова, 28В" sheetId="28" r:id="rId8"/>
    <sheet name="Суворова, 28Б" sheetId="29" r:id="rId9"/>
    <sheet name="Прохорова, 4" sheetId="30" r:id="rId10"/>
    <sheet name="Зеленая, 10" sheetId="31" r:id="rId11"/>
    <sheet name="Зеленая, 12" sheetId="32" r:id="rId12"/>
    <sheet name="Зеленая, 14" sheetId="33" r:id="rId13"/>
    <sheet name="Зеленая, 6" sheetId="34" r:id="rId14"/>
    <sheet name="Зеленая, 4" sheetId="35" r:id="rId15"/>
    <sheet name="Садовая, 3" sheetId="36" r:id="rId16"/>
    <sheet name="Козьм., Гагарина, 27" sheetId="39" r:id="rId17"/>
    <sheet name="Козьм., Гагарина, 48" sheetId="40" r:id="rId18"/>
    <sheet name="ССР" sheetId="19" r:id="rId19"/>
  </sheets>
  <calcPr calcId="144525"/>
</workbook>
</file>

<file path=xl/calcChain.xml><?xml version="1.0" encoding="utf-8"?>
<calcChain xmlns="http://schemas.openxmlformats.org/spreadsheetml/2006/main">
  <c r="G38" i="40" l="1"/>
  <c r="G37" i="40"/>
  <c r="G38" i="39"/>
  <c r="G37" i="39"/>
  <c r="G38" i="22"/>
  <c r="G37" i="22"/>
  <c r="G38" i="8"/>
  <c r="G37" i="8"/>
  <c r="F24" i="19" l="1"/>
  <c r="F30" i="40"/>
  <c r="G30" i="40" s="1"/>
  <c r="G35" i="40" s="1"/>
  <c r="F20" i="40"/>
  <c r="G20" i="40" s="1"/>
  <c r="G25" i="40" s="1"/>
  <c r="G27" i="40" s="1"/>
  <c r="G28" i="40" s="1"/>
  <c r="F23" i="19"/>
  <c r="F30" i="39"/>
  <c r="G30" i="39" s="1"/>
  <c r="G35" i="39" s="1"/>
  <c r="F20" i="39"/>
  <c r="G20" i="39" s="1"/>
  <c r="G25" i="39" s="1"/>
  <c r="G27" i="39" s="1"/>
  <c r="G28" i="39" s="1"/>
  <c r="F22" i="19"/>
  <c r="F30" i="36"/>
  <c r="G30" i="36" s="1"/>
  <c r="G35" i="36" s="1"/>
  <c r="G37" i="36" s="1"/>
  <c r="G38" i="36" s="1"/>
  <c r="F20" i="36"/>
  <c r="G20" i="36" s="1"/>
  <c r="G25" i="36" s="1"/>
  <c r="G27" i="36" s="1"/>
  <c r="G28" i="36" s="1"/>
  <c r="F21" i="19"/>
  <c r="F30" i="35"/>
  <c r="G30" i="35" s="1"/>
  <c r="G35" i="35" s="1"/>
  <c r="G37" i="35" s="1"/>
  <c r="G38" i="35" s="1"/>
  <c r="F20" i="35"/>
  <c r="G20" i="35" s="1"/>
  <c r="G25" i="35" s="1"/>
  <c r="F20" i="19"/>
  <c r="F30" i="34"/>
  <c r="G30" i="34" s="1"/>
  <c r="G35" i="34" s="1"/>
  <c r="F20" i="34"/>
  <c r="G20" i="34" s="1"/>
  <c r="G25" i="34" s="1"/>
  <c r="G27" i="34" s="1"/>
  <c r="G28" i="34" s="1"/>
  <c r="F19" i="19"/>
  <c r="F30" i="33"/>
  <c r="G30" i="33" s="1"/>
  <c r="G35" i="33" s="1"/>
  <c r="G37" i="33" s="1"/>
  <c r="G38" i="33" s="1"/>
  <c r="F20" i="33"/>
  <c r="G20" i="33" s="1"/>
  <c r="G25" i="33" s="1"/>
  <c r="F18" i="19"/>
  <c r="F30" i="32"/>
  <c r="G30" i="32" s="1"/>
  <c r="G35" i="32" s="1"/>
  <c r="F20" i="32"/>
  <c r="G20" i="32" s="1"/>
  <c r="G25" i="32" s="1"/>
  <c r="G27" i="32" s="1"/>
  <c r="G28" i="32" s="1"/>
  <c r="F17" i="19"/>
  <c r="F30" i="31"/>
  <c r="G30" i="31" s="1"/>
  <c r="G35" i="31" s="1"/>
  <c r="G37" i="31" s="1"/>
  <c r="G38" i="31" s="1"/>
  <c r="F20" i="31"/>
  <c r="G20" i="31" s="1"/>
  <c r="G25" i="31" s="1"/>
  <c r="G27" i="31" s="1"/>
  <c r="G28" i="31" s="1"/>
  <c r="F16" i="19"/>
  <c r="F30" i="30"/>
  <c r="G30" i="30" s="1"/>
  <c r="G35" i="30" s="1"/>
  <c r="G37" i="30" s="1"/>
  <c r="G38" i="30" s="1"/>
  <c r="F20" i="30"/>
  <c r="G20" i="30" s="1"/>
  <c r="G25" i="30" s="1"/>
  <c r="F15" i="19"/>
  <c r="F30" i="29"/>
  <c r="G30" i="29" s="1"/>
  <c r="G35" i="29" s="1"/>
  <c r="G37" i="29" s="1"/>
  <c r="G38" i="29" s="1"/>
  <c r="F20" i="29"/>
  <c r="G20" i="29" s="1"/>
  <c r="G25" i="29" s="1"/>
  <c r="G27" i="29" s="1"/>
  <c r="G28" i="29" s="1"/>
  <c r="F14" i="19"/>
  <c r="F30" i="28"/>
  <c r="G30" i="28" s="1"/>
  <c r="G35" i="28" s="1"/>
  <c r="G37" i="28" s="1"/>
  <c r="G38" i="28" s="1"/>
  <c r="F20" i="28"/>
  <c r="G20" i="28" s="1"/>
  <c r="G25" i="28" s="1"/>
  <c r="G27" i="28" s="1"/>
  <c r="G28" i="28" s="1"/>
  <c r="F13" i="19"/>
  <c r="F30" i="27"/>
  <c r="G30" i="27" s="1"/>
  <c r="G35" i="27" s="1"/>
  <c r="G37" i="27" s="1"/>
  <c r="G38" i="27" s="1"/>
  <c r="F20" i="27"/>
  <c r="G20" i="27" s="1"/>
  <c r="G25" i="27" s="1"/>
  <c r="G27" i="27" s="1"/>
  <c r="G28" i="27" s="1"/>
  <c r="F12" i="19"/>
  <c r="F30" i="26"/>
  <c r="G30" i="26" s="1"/>
  <c r="G35" i="26" s="1"/>
  <c r="F20" i="26"/>
  <c r="G20" i="26" s="1"/>
  <c r="G25" i="26" s="1"/>
  <c r="G27" i="26" s="1"/>
  <c r="G28" i="26" s="1"/>
  <c r="F11" i="19"/>
  <c r="F30" i="25"/>
  <c r="G30" i="25" s="1"/>
  <c r="G35" i="25" s="1"/>
  <c r="F20" i="25"/>
  <c r="G20" i="25" s="1"/>
  <c r="G25" i="25" s="1"/>
  <c r="G27" i="25" s="1"/>
  <c r="G28" i="25" s="1"/>
  <c r="F10" i="19"/>
  <c r="F30" i="24"/>
  <c r="G30" i="24" s="1"/>
  <c r="G35" i="24" s="1"/>
  <c r="G37" i="24" s="1"/>
  <c r="G38" i="24" s="1"/>
  <c r="F20" i="24"/>
  <c r="G20" i="24" s="1"/>
  <c r="G25" i="24" s="1"/>
  <c r="G27" i="24" s="1"/>
  <c r="G28" i="24" s="1"/>
  <c r="F9" i="19"/>
  <c r="F30" i="23"/>
  <c r="G30" i="23" s="1"/>
  <c r="G35" i="23" s="1"/>
  <c r="G37" i="23" s="1"/>
  <c r="G38" i="23" s="1"/>
  <c r="F20" i="23"/>
  <c r="G20" i="23" s="1"/>
  <c r="G25" i="23" s="1"/>
  <c r="G27" i="23" s="1"/>
  <c r="G28" i="23" s="1"/>
  <c r="F8" i="19"/>
  <c r="F30" i="22"/>
  <c r="G30" i="22" s="1"/>
  <c r="G35" i="22" s="1"/>
  <c r="F20" i="22"/>
  <c r="G20" i="22" s="1"/>
  <c r="G25" i="22" s="1"/>
  <c r="G27" i="22" s="1"/>
  <c r="G28" i="22" s="1"/>
  <c r="F7" i="19"/>
  <c r="G37" i="34" l="1"/>
  <c r="G38" i="34" s="1"/>
  <c r="G39" i="34" s="1"/>
  <c r="G20" i="19" s="1"/>
  <c r="G37" i="32"/>
  <c r="G38" i="32" s="1"/>
  <c r="G39" i="32" s="1"/>
  <c r="G18" i="19" s="1"/>
  <c r="G39" i="26"/>
  <c r="G12" i="19" s="1"/>
  <c r="G37" i="26"/>
  <c r="G38" i="26" s="1"/>
  <c r="G37" i="25"/>
  <c r="G38" i="25" s="1"/>
  <c r="G39" i="25" s="1"/>
  <c r="G11" i="19" s="1"/>
  <c r="G27" i="33"/>
  <c r="G28" i="33" s="1"/>
  <c r="G39" i="40"/>
  <c r="G24" i="19" s="1"/>
  <c r="G39" i="39"/>
  <c r="G23" i="19" s="1"/>
  <c r="G39" i="36"/>
  <c r="G22" i="19" s="1"/>
  <c r="G27" i="35"/>
  <c r="G28" i="35" s="1"/>
  <c r="G39" i="35"/>
  <c r="G21" i="19" s="1"/>
  <c r="G39" i="33"/>
  <c r="G19" i="19" s="1"/>
  <c r="G39" i="31"/>
  <c r="G17" i="19" s="1"/>
  <c r="G27" i="30"/>
  <c r="G28" i="30" s="1"/>
  <c r="G39" i="30" s="1"/>
  <c r="G16" i="19" s="1"/>
  <c r="G39" i="29"/>
  <c r="G15" i="19" s="1"/>
  <c r="G39" i="28"/>
  <c r="G14" i="19" s="1"/>
  <c r="G39" i="27"/>
  <c r="G13" i="19" s="1"/>
  <c r="G39" i="24"/>
  <c r="G10" i="19" s="1"/>
  <c r="G39" i="23"/>
  <c r="G9" i="19" s="1"/>
  <c r="G39" i="22"/>
  <c r="G8" i="19" s="1"/>
  <c r="F20" i="8" l="1"/>
  <c r="F30" i="8" l="1"/>
  <c r="G30" i="8" s="1"/>
  <c r="G35" i="8" s="1"/>
  <c r="G20" i="8"/>
  <c r="G25" i="8" l="1"/>
  <c r="G27" i="8" s="1"/>
  <c r="G28" i="8" s="1"/>
  <c r="G39" i="8" l="1"/>
  <c r="G7" i="19" l="1"/>
  <c r="G25" i="19" s="1"/>
</calcChain>
</file>

<file path=xl/sharedStrings.xml><?xml version="1.0" encoding="utf-8"?>
<sst xmlns="http://schemas.openxmlformats.org/spreadsheetml/2006/main" count="1777" uniqueCount="106">
  <si>
    <t>Наименование работ</t>
  </si>
  <si>
    <t>Ед. измерения</t>
  </si>
  <si>
    <t>Количество единиц</t>
  </si>
  <si>
    <t>Стоимость, руб</t>
  </si>
  <si>
    <t>Строительный объем здания:</t>
  </si>
  <si>
    <t>100 куб. м</t>
  </si>
  <si>
    <t>Стоимость за единицу, руб</t>
  </si>
  <si>
    <t>куб. м</t>
  </si>
  <si>
    <t>СОГЛАСОВАНО</t>
  </si>
  <si>
    <t>УТВЕРЖДАЮ:</t>
  </si>
  <si>
    <t>Коэффициент, учитывающий обследование конструкций здания без прекращения производственного процесса п.2 табл. 3</t>
  </si>
  <si>
    <t>Категория сложности обмерных работ – 1 (таблица 6 [1]).</t>
  </si>
  <si>
    <t>№ 
п/п</t>
  </si>
  <si>
    <t>Обоснование по  [1]</t>
  </si>
  <si>
    <t>-</t>
  </si>
  <si>
    <t>Обмерные работы по базовым ценам</t>
  </si>
  <si>
    <t>Табл. 2</t>
  </si>
  <si>
    <t>1.1</t>
  </si>
  <si>
    <t>1.2</t>
  </si>
  <si>
    <t>1.3</t>
  </si>
  <si>
    <t>1.4</t>
  </si>
  <si>
    <t>п. 6 табл. 10</t>
  </si>
  <si>
    <t>1.5</t>
  </si>
  <si>
    <t>Выполнение работ в неотапливаемых зданиях или его частях (чердаки, кровли, фасады и др.) в неблагоприятный период года (коэффициент 1,2)</t>
  </si>
  <si>
    <t>1.6</t>
  </si>
  <si>
    <t>ИТОГО стоимость обмерных работ в уровне цен 01.01.2001 г.</t>
  </si>
  <si>
    <t>Выполнение работ в условиях, требующих обеспечение безопасности (использование дополнительных лестниц и иных приспособлений (коэффициент 1,15)</t>
  </si>
  <si>
    <t>1. Определение стоимости обмерных работ</t>
  </si>
  <si>
    <t>2. Инженерное обследование</t>
  </si>
  <si>
    <t>2.1</t>
  </si>
  <si>
    <t>Инженерное обследование по базовым ценам</t>
  </si>
  <si>
    <t>2.2</t>
  </si>
  <si>
    <t>Табл. 4</t>
  </si>
  <si>
    <t>2.3</t>
  </si>
  <si>
    <t>ИТОГО стоимость инженерного обследования в уровне цен 01.01.2001 г.</t>
  </si>
  <si>
    <t>2.5</t>
  </si>
  <si>
    <t>Итого стоимость работ</t>
  </si>
  <si>
    <t>2.4</t>
  </si>
  <si>
    <t>п. 4 табл. 10</t>
  </si>
  <si>
    <t xml:space="preserve">_____________________             </t>
  </si>
  <si>
    <t>Категория сложности здания –  1 (таблица 5 [1]).</t>
  </si>
  <si>
    <t>Корректирующий коэффициент, учитывающий строительный объем здания (коэффициент 2,2)</t>
  </si>
  <si>
    <t>Корректирующий коэффициент, учитывающий строительный объем здания (коэффициент 3,5)</t>
  </si>
  <si>
    <t>__________________</t>
  </si>
  <si>
    <t>ИТОГО</t>
  </si>
  <si>
    <t>СМЕТА №1
На проведение работ по техническому обследованию строительных конструкций здания многоквартирного дома, расположенного по адресу: Республика Марий Эл, г. Йошкар-Ола, 
ул. Клары Цеткин, д. 14</t>
  </si>
  <si>
    <t>ИТОГО стоимость обмерных работ в ценах III квартала 2026 года с коэффициентом 7,19 (Письмо Минстроя России от 23.07.2026 № 45358-ИФ/09)</t>
  </si>
  <si>
    <t>ИТОГО стоимость инженерного обследования в ценах III квартала 2026 года с коэффициентом 7,19 (Письмо Минстроя России от 23.07.2026 № 45358-ИФ/09)</t>
  </si>
  <si>
    <t>п. 2 табл. 11</t>
  </si>
  <si>
    <t>ИТОГО ПОЛНАЯ стоимость обмерных работ в уровне цен 01.01.2001 г.</t>
  </si>
  <si>
    <t xml:space="preserve">Корректировка стоимости, с учетом фактически выполняемого объема обмерных работ:
- поэтажные планы здания - 16,38 %;
- фасады, окна, ворота - 17,88 %.
Корректирующий (понижающий) коэффициент: 16,38% + 17,88% = 34,26% (0,3426) </t>
  </si>
  <si>
    <t>Определение стоимости работ ведется по СБЦП 81-2001-25 "Справочник базовых цен на обмерные работы и обследования зданий и сооружений" [1]</t>
  </si>
  <si>
    <t>год постройки</t>
  </si>
  <si>
    <t>Строительный объем, куб.м</t>
  </si>
  <si>
    <t>СВОДНЫЙ СМЕТНЫЙ РАСЧЕТ 
на проведение работ по техническому обследованию строительных конструкций зданий многоквартирных домов (МКД)</t>
  </si>
  <si>
    <t>Адрес МКД</t>
  </si>
  <si>
    <t>Кол-во квартир, шт.</t>
  </si>
  <si>
    <t>Площадь МКД, кв.м</t>
  </si>
  <si>
    <t>Стоимость работ, тыс. руб.</t>
  </si>
  <si>
    <t>№ 
сметы</t>
  </si>
  <si>
    <t>г. Йошкар-Ола, Клары Цеткин, д. 14</t>
  </si>
  <si>
    <t>г. Йошкар-Ола, Клары Цеткин, д. 3</t>
  </si>
  <si>
    <t>г. Йошкар-Ола, пер. Лени Голикова, д. 18</t>
  </si>
  <si>
    <t>г. Йошкар-Ола, Суворова, д. 28</t>
  </si>
  <si>
    <t>г. Йошкар-Ола, Суворова, д. 30</t>
  </si>
  <si>
    <t>г. Йошкар-Ола, Зарубина, д. 55</t>
  </si>
  <si>
    <t>г. Йошкар-Ола, Суворова, д. 28г</t>
  </si>
  <si>
    <t>г. Йошкар-Ола, Суворова, д. 28б</t>
  </si>
  <si>
    <t>г. Йошкар-Ола, Суворова, д. 28в</t>
  </si>
  <si>
    <t>г. Йошкар-Ола, Прохорова, д. 4</t>
  </si>
  <si>
    <t>г. Йошкар-Ола, Зеленая, д. 10</t>
  </si>
  <si>
    <t>г. Йошкар-Ола, Зеленая, д. 12</t>
  </si>
  <si>
    <t>г. Йошкар-Ола, Зеленая, д. 14</t>
  </si>
  <si>
    <t>г. Йошкар-Ола, Зеленая, д. 6</t>
  </si>
  <si>
    <t>г. Йошкар-Ола, Зеленая, д. 4</t>
  </si>
  <si>
    <t>г. Йошкар-Ола, Садовая, д. 3</t>
  </si>
  <si>
    <t>г. Козьмодемьянск, ул. Гагарина, д. 27</t>
  </si>
  <si>
    <t>г. Козьмодемьянск, ул. Гагарина, д. 48</t>
  </si>
  <si>
    <t>Таблица 8</t>
  </si>
  <si>
    <t>СМЕТА №2
На проведение работ по техническому обследованию строительных конструкций здания многоквартирного дома, расположенного по адресу: Республика Марий Эл, г. Йошкар-Ола, 
ул. Клары Цеткин, д. 3</t>
  </si>
  <si>
    <t>Категория сложности работ по обследованию – 1 (таблица 7 [1]).</t>
  </si>
  <si>
    <t>СМЕТА №3
На проведение работ по техническому обследованию строительных конструкций здания многоквартирного дома, расположенного по адресу: Республика Марий Эл, г. Йошкар-Ола, 
пер. Лени Голикова, д. 18</t>
  </si>
  <si>
    <t>СМЕТА №4
На проведение работ по техническому обследованию строительных конструкций здания многоквартирного дома, расположенного по адресу: Республика Марий Эл, г. Йошкар-Ола, 
ул. Суворова, д. 28</t>
  </si>
  <si>
    <t>СМЕТА №5
На проведение работ по техническому обследованию строительных конструкций здания многоквартирного дома, расположенного по адресу: Республика Марий Эл, г. Йошкар-Ола, 
ул. Суворова, д. 30</t>
  </si>
  <si>
    <t>СМЕТА №6
На проведение работ по техническому обследованию строительных конструкций здания многоквартирного дома, расположенного по адресу: Республика Марий Эл, г. Йошкар-Ола, 
ул. Зарубина, д. 55</t>
  </si>
  <si>
    <t>СМЕТА №7
На проведение работ по техническому обследованию строительных конструкций здания многоквартирного дома, расположенного по адресу: Республика Марий Эл, г. Йошкар-Ола, 
ул. Суворова, д. 28Г</t>
  </si>
  <si>
    <t>СМЕТА №8
На проведение работ по техническому обследованию строительных конструкций здания многоквартирного дома, расположенного по адресу: Республика Марий Эл, г. Йошкар-Ола, 
ул. Суворова, д. 28В</t>
  </si>
  <si>
    <t>СМЕТА №9
На проведение работ по техническому обследованию строительных конструкций здания многоквартирного дома, расположенного по адресу: Республика Марий Эл, г. Йошкар-Ола, 
ул. Суворова, д. 28Б</t>
  </si>
  <si>
    <t>СМЕТА №10
На проведение работ по техническому обследованию строительных конструкций здания многоквартирного дома, расположенного по адресу: Республика Марий Эл, г. Йошкар-Ола, 
ул. Прохорова, д. 4</t>
  </si>
  <si>
    <t>п. 3 табл. 11</t>
  </si>
  <si>
    <t>СМЕТА №11
На проведение работ по техническому обследованию строительных конструкций здания многоквартирного дома, расположенного по адресу: Республика Марий Эл, г. Йошкар-Ола, 
ул. Зеленая, д. 10</t>
  </si>
  <si>
    <t>СМЕТА №12
На проведение работ по техническому обследованию строительных конструкций здания многоквартирного дома, расположенного по адресу: Республика Марий Эл, г. Йошкар-Ола, 
ул. Зеленая, д. 12</t>
  </si>
  <si>
    <t>СМЕТА №13
На проведение работ по техническому обследованию строительных конструкций здания многоквартирного дома, расположенного по адресу: Республика Марий Эл, г. Йошкар-Ола, 
ул. Зеленая, д. 14</t>
  </si>
  <si>
    <t>п. 4 табл. 11</t>
  </si>
  <si>
    <t>Корректирующий коэффициент, учитывающий строительный объем здания (коэффициент 1,8)</t>
  </si>
  <si>
    <t>СМЕТА №14
На проведение работ по техническому обследованию строительных конструкций здания многоквартирного дома, расположенного по адресу: Республика Марий Эл, г. Йошкар-Ола, 
ул. Зеленая, д. 6</t>
  </si>
  <si>
    <t>СМЕТА №15
На проведение работ по техническому обследованию строительных конструкций здания многоквартирного дома, расположенного по адресу: Республика Марий Эл, г. Йошкар-Ола, 
ул. Зеленая, д. 4</t>
  </si>
  <si>
    <t>п. 5 табл. 11</t>
  </si>
  <si>
    <t>Корректирующий коэффициент, учитывающий строительный объем здания (коэффициент 1,3)</t>
  </si>
  <si>
    <t>СМЕТА №16
На проведение работ по техническому обследованию строительных конструкций здания многоквартирного дома, расположенного по адресу: Республика Марий Эл, г. Йошкар-Ола, 
ул. Садовая, д. 3</t>
  </si>
  <si>
    <t>СМЕТА №17
На проведение работ по техническому обследованию строительных конструкций здания многоквартирного дома, расположенного по адресу: Республика Марий Эл, г. Козьмодемьянск, 
ул. Гагарина, д. 27</t>
  </si>
  <si>
    <t>СМЕТА №18
На проведение работ по техническому обследованию строительных конструкций здания многоквартирного дома, расположенного по адресу: Республика Марий Эл, г. Козьмодемьянск, 
ул. Гагарина, д. 48</t>
  </si>
  <si>
    <t>ИТОГО ПОЛНАЯ стоимость инженерного обследования в уровне цен 01.01.2001 г.</t>
  </si>
  <si>
    <t xml:space="preserve">Корректировка стоимости, с учетом фактически выполняемого объема обследовательских работ:
- Фундаменты - 3,84 %;
- стены - 32,59 %;
- перекрытия - 34,20 %.
Корректирующий (понижающий) коэффициент: 3,84% + 32,59% + 34,20% = 70,63% (0,7063) </t>
  </si>
  <si>
    <t>Таблица 9</t>
  </si>
  <si>
    <t>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</si>
</sst>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Arial Cyr"/>
      <charset val="204"/>
    </font>
    <font>
      <b/>
      <sz val="12"/>
      <name val="Arial"/>
      <family val="2"/>
      <charset val="204"/>
    </font>
    <font>
      <b/>
      <sz val="10"/>
      <name val="Arial Cyr"/>
      <charset val="204"/>
    </font>
    <font>
      <sz val="11"/>
      <color theme="1"/>
      <name val="Calibri"/>
      <family val="2"/>
      <scheme val="minor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69">
    <xf numFmtId="0" fontId="0" fillId="0" borderId="0" xfId="0"/>
    <xf numFmtId="49" fontId="0" fillId="0" borderId="0" xfId="0" applyNumberFormat="1" applyAlignment="1">
      <alignment wrapText="1"/>
    </xf>
    <xf numFmtId="0" fontId="3" fillId="0" borderId="0" xfId="0" applyFont="1" applyAlignment="1">
      <alignment horizontal="right"/>
    </xf>
    <xf numFmtId="49" fontId="4" fillId="0" borderId="0" xfId="0" applyNumberFormat="1" applyFont="1" applyAlignment="1">
      <alignment horizontal="left" vertical="justify" wrapText="1"/>
    </xf>
    <xf numFmtId="49" fontId="4" fillId="0" borderId="0" xfId="0" applyNumberFormat="1" applyFont="1" applyAlignment="1">
      <alignment horizontal="left" wrapText="1"/>
    </xf>
    <xf numFmtId="0" fontId="3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top" wrapText="1"/>
    </xf>
    <xf numFmtId="2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" fontId="5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49" fontId="4" fillId="0" borderId="0" xfId="0" applyNumberFormat="1" applyFont="1" applyAlignment="1">
      <alignment horizontal="left" vertical="justify" wrapText="1"/>
    </xf>
    <xf numFmtId="49" fontId="4" fillId="0" borderId="0" xfId="0" applyNumberFormat="1" applyFont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vertical="top" wrapText="1"/>
    </xf>
    <xf numFmtId="0" fontId="3" fillId="0" borderId="0" xfId="0" applyFont="1"/>
    <xf numFmtId="49" fontId="3" fillId="0" borderId="2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49" fontId="5" fillId="0" borderId="2" xfId="0" applyNumberFormat="1" applyFont="1" applyBorder="1" applyAlignment="1">
      <alignment horizontal="center" vertical="center"/>
    </xf>
    <xf numFmtId="0" fontId="6" fillId="0" borderId="3" xfId="0" applyFont="1" applyBorder="1"/>
    <xf numFmtId="0" fontId="6" fillId="0" borderId="4" xfId="0" applyFont="1" applyBorder="1"/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justify" wrapText="1"/>
    </xf>
    <xf numFmtId="49" fontId="4" fillId="0" borderId="0" xfId="0" applyNumberFormat="1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49" fontId="3" fillId="0" borderId="3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opLeftCell="A16" zoomScaleNormal="100" workbookViewId="0">
      <selection activeCell="B35" sqref="B35:F35"/>
    </sheetView>
  </sheetViews>
  <sheetFormatPr defaultRowHeight="12.75" x14ac:dyDescent="0.2"/>
  <cols>
    <col min="1" max="1" width="10.85546875" bestFit="1" customWidth="1"/>
    <col min="2" max="2" width="43.28515625" customWidth="1"/>
    <col min="3" max="3" width="15.140625" customWidth="1"/>
    <col min="4" max="4" width="13.85546875" customWidth="1"/>
    <col min="5" max="5" width="13.7109375" customWidth="1"/>
    <col min="6" max="6" width="9.7109375" customWidth="1"/>
    <col min="7" max="7" width="15.28515625" customWidth="1"/>
  </cols>
  <sheetData>
    <row r="1" spans="1:7" ht="25.5" customHeight="1" x14ac:dyDescent="0.2">
      <c r="D1" s="46"/>
      <c r="E1" s="47"/>
      <c r="F1" s="47"/>
      <c r="G1" s="47"/>
    </row>
    <row r="4" spans="1:7" x14ac:dyDescent="0.2">
      <c r="D4" s="58"/>
      <c r="E4" s="58"/>
      <c r="F4" s="58"/>
      <c r="G4" s="58"/>
    </row>
    <row r="5" spans="1:7" ht="15" x14ac:dyDescent="0.2">
      <c r="B5" s="17" t="s">
        <v>8</v>
      </c>
      <c r="D5" s="59" t="s">
        <v>9</v>
      </c>
      <c r="E5" s="59"/>
      <c r="F5" s="59"/>
      <c r="G5" s="59"/>
    </row>
    <row r="6" spans="1:7" ht="35.25" customHeight="1" x14ac:dyDescent="0.2">
      <c r="B6" s="3"/>
      <c r="C6" s="3"/>
      <c r="D6" s="60"/>
      <c r="E6" s="60"/>
      <c r="F6" s="60"/>
      <c r="G6" s="60"/>
    </row>
    <row r="7" spans="1:7" ht="23.25" customHeight="1" x14ac:dyDescent="0.2">
      <c r="A7" s="5"/>
      <c r="B7" s="4" t="s">
        <v>43</v>
      </c>
      <c r="D7" s="61" t="s">
        <v>39</v>
      </c>
      <c r="E7" s="61"/>
      <c r="F7" s="61"/>
      <c r="G7" s="61"/>
    </row>
    <row r="8" spans="1:7" ht="15" x14ac:dyDescent="0.2">
      <c r="A8" s="5"/>
      <c r="B8" s="3"/>
      <c r="D8" s="3"/>
      <c r="E8" s="3"/>
      <c r="F8" s="3"/>
      <c r="G8" s="3"/>
    </row>
    <row r="9" spans="1:7" ht="68.25" customHeight="1" x14ac:dyDescent="0.2">
      <c r="A9" s="62" t="s">
        <v>45</v>
      </c>
      <c r="B9" s="63"/>
      <c r="C9" s="63"/>
      <c r="D9" s="63"/>
      <c r="E9" s="63"/>
      <c r="F9" s="63"/>
      <c r="G9" s="63"/>
    </row>
    <row r="10" spans="1:7" ht="15" customHeight="1" x14ac:dyDescent="0.2">
      <c r="A10" s="55"/>
      <c r="B10" s="55"/>
      <c r="C10" s="55"/>
      <c r="D10" s="55"/>
      <c r="E10" s="55"/>
      <c r="F10" s="55"/>
      <c r="G10" s="55"/>
    </row>
    <row r="11" spans="1:7" ht="32.25" customHeight="1" x14ac:dyDescent="0.2">
      <c r="A11" s="55" t="s">
        <v>51</v>
      </c>
      <c r="B11" s="56"/>
      <c r="C11" s="56"/>
      <c r="D11" s="56"/>
      <c r="E11" s="56"/>
      <c r="F11" s="56"/>
      <c r="G11" s="56"/>
    </row>
    <row r="12" spans="1:7" ht="15" x14ac:dyDescent="0.2">
      <c r="A12" s="5"/>
      <c r="B12" s="5" t="s">
        <v>4</v>
      </c>
      <c r="C12" s="5">
        <v>1240</v>
      </c>
      <c r="D12" s="2" t="s">
        <v>7</v>
      </c>
      <c r="E12" s="5"/>
      <c r="F12" s="5"/>
      <c r="G12" s="5"/>
    </row>
    <row r="13" spans="1:7" ht="15" x14ac:dyDescent="0.2">
      <c r="A13" s="5"/>
      <c r="B13" s="5"/>
      <c r="C13" s="5"/>
      <c r="D13" s="2"/>
      <c r="E13" s="5"/>
      <c r="F13" s="5"/>
      <c r="G13" s="5"/>
    </row>
    <row r="14" spans="1:7" ht="15" x14ac:dyDescent="0.2">
      <c r="A14" s="5"/>
      <c r="B14" s="5"/>
      <c r="C14" s="5"/>
      <c r="D14" s="2"/>
      <c r="E14" s="5"/>
      <c r="F14" s="5"/>
      <c r="G14" s="5"/>
    </row>
    <row r="15" spans="1:7" ht="15" x14ac:dyDescent="0.2">
      <c r="A15" s="5"/>
      <c r="B15" s="41" t="s">
        <v>40</v>
      </c>
      <c r="C15" s="41"/>
      <c r="D15" s="41"/>
      <c r="E15" s="41"/>
      <c r="F15" s="5"/>
      <c r="G15" s="5"/>
    </row>
    <row r="16" spans="1:7" ht="15" x14ac:dyDescent="0.2">
      <c r="A16" s="5"/>
      <c r="B16" s="57" t="s">
        <v>11</v>
      </c>
      <c r="C16" s="57"/>
      <c r="D16" s="57"/>
      <c r="E16" s="57"/>
      <c r="F16" s="5"/>
      <c r="G16" s="5"/>
    </row>
    <row r="17" spans="1:8" ht="15" x14ac:dyDescent="0.2">
      <c r="A17" s="5"/>
      <c r="B17" s="57" t="s">
        <v>80</v>
      </c>
      <c r="C17" s="57"/>
      <c r="D17" s="57"/>
      <c r="E17" s="57"/>
      <c r="F17" s="57"/>
      <c r="G17" s="57"/>
    </row>
    <row r="18" spans="1:8" ht="67.5" customHeight="1" x14ac:dyDescent="0.2">
      <c r="A18" s="8" t="s">
        <v>12</v>
      </c>
      <c r="B18" s="8" t="s">
        <v>0</v>
      </c>
      <c r="C18" s="8" t="s">
        <v>13</v>
      </c>
      <c r="D18" s="8" t="s">
        <v>1</v>
      </c>
      <c r="E18" s="8" t="s">
        <v>6</v>
      </c>
      <c r="F18" s="8" t="s">
        <v>2</v>
      </c>
      <c r="G18" s="8" t="s">
        <v>3</v>
      </c>
      <c r="H18" s="1"/>
    </row>
    <row r="19" spans="1:8" ht="21" customHeight="1" x14ac:dyDescent="0.2">
      <c r="A19" s="48" t="s">
        <v>27</v>
      </c>
      <c r="B19" s="49"/>
      <c r="C19" s="49"/>
      <c r="D19" s="49"/>
      <c r="E19" s="49"/>
      <c r="F19" s="49"/>
      <c r="G19" s="50"/>
      <c r="H19" s="1"/>
    </row>
    <row r="20" spans="1:8" ht="33.75" customHeight="1" x14ac:dyDescent="0.2">
      <c r="A20" s="13" t="s">
        <v>17</v>
      </c>
      <c r="B20" s="16" t="s">
        <v>15</v>
      </c>
      <c r="C20" s="11" t="s">
        <v>16</v>
      </c>
      <c r="D20" s="11" t="s">
        <v>5</v>
      </c>
      <c r="E20" s="11">
        <v>409.2</v>
      </c>
      <c r="F20" s="11">
        <f>C12/100</f>
        <v>12.4</v>
      </c>
      <c r="G20" s="15">
        <f>E20*F20</f>
        <v>5074.08</v>
      </c>
    </row>
    <row r="21" spans="1:8" ht="78" hidden="1" customHeight="1" x14ac:dyDescent="0.2">
      <c r="A21" s="13"/>
      <c r="B21" s="12"/>
      <c r="C21" s="11"/>
      <c r="D21" s="11"/>
      <c r="E21" s="11"/>
      <c r="F21" s="11"/>
      <c r="G21" s="15"/>
    </row>
    <row r="22" spans="1:8" ht="78" hidden="1" customHeight="1" x14ac:dyDescent="0.2">
      <c r="A22" s="13" t="s">
        <v>18</v>
      </c>
      <c r="B22" s="12" t="s">
        <v>26</v>
      </c>
      <c r="C22" s="11" t="s">
        <v>21</v>
      </c>
      <c r="D22" s="11" t="s">
        <v>14</v>
      </c>
      <c r="E22" s="11" t="s">
        <v>14</v>
      </c>
      <c r="F22" s="11" t="s">
        <v>14</v>
      </c>
      <c r="G22" s="15" t="s">
        <v>14</v>
      </c>
    </row>
    <row r="23" spans="1:8" ht="66" hidden="1" customHeight="1" x14ac:dyDescent="0.2">
      <c r="A23" s="13" t="s">
        <v>19</v>
      </c>
      <c r="B23" s="12" t="s">
        <v>23</v>
      </c>
      <c r="C23" s="11" t="s">
        <v>38</v>
      </c>
      <c r="D23" s="11" t="s">
        <v>14</v>
      </c>
      <c r="E23" s="11" t="s">
        <v>14</v>
      </c>
      <c r="F23" s="11" t="s">
        <v>14</v>
      </c>
      <c r="G23" s="15" t="s">
        <v>14</v>
      </c>
    </row>
    <row r="24" spans="1:8" ht="48.75" customHeight="1" x14ac:dyDescent="0.2">
      <c r="A24" s="13" t="s">
        <v>18</v>
      </c>
      <c r="B24" s="12" t="s">
        <v>42</v>
      </c>
      <c r="C24" s="11" t="s">
        <v>48</v>
      </c>
      <c r="D24" s="11" t="s">
        <v>14</v>
      </c>
      <c r="E24" s="11" t="s">
        <v>14</v>
      </c>
      <c r="F24" s="11" t="s">
        <v>14</v>
      </c>
      <c r="G24" s="15"/>
    </row>
    <row r="25" spans="1:8" ht="17.25" customHeight="1" x14ac:dyDescent="0.2">
      <c r="A25" s="13" t="s">
        <v>19</v>
      </c>
      <c r="B25" s="42" t="s">
        <v>49</v>
      </c>
      <c r="C25" s="43"/>
      <c r="D25" s="43"/>
      <c r="E25" s="43"/>
      <c r="F25" s="44"/>
      <c r="G25" s="15">
        <f>G20*3.5</f>
        <v>17759.28</v>
      </c>
    </row>
    <row r="26" spans="1:8" ht="127.5" customHeight="1" x14ac:dyDescent="0.2">
      <c r="A26" s="13" t="s">
        <v>20</v>
      </c>
      <c r="B26" s="12" t="s">
        <v>50</v>
      </c>
      <c r="C26" s="11" t="s">
        <v>78</v>
      </c>
      <c r="D26" s="11" t="s">
        <v>14</v>
      </c>
      <c r="E26" s="11" t="s">
        <v>14</v>
      </c>
      <c r="F26" s="11" t="s">
        <v>14</v>
      </c>
      <c r="G26" s="15" t="s">
        <v>14</v>
      </c>
    </row>
    <row r="27" spans="1:8" ht="24.75" customHeight="1" x14ac:dyDescent="0.2">
      <c r="A27" s="13" t="s">
        <v>22</v>
      </c>
      <c r="B27" s="37" t="s">
        <v>25</v>
      </c>
      <c r="C27" s="38"/>
      <c r="D27" s="38"/>
      <c r="E27" s="38"/>
      <c r="F27" s="39"/>
      <c r="G27" s="15">
        <f>G25*0.3426</f>
        <v>6084.3293279999998</v>
      </c>
    </row>
    <row r="28" spans="1:8" ht="33" customHeight="1" x14ac:dyDescent="0.2">
      <c r="A28" s="13" t="s">
        <v>24</v>
      </c>
      <c r="B28" s="42" t="s">
        <v>46</v>
      </c>
      <c r="C28" s="43"/>
      <c r="D28" s="43"/>
      <c r="E28" s="43"/>
      <c r="F28" s="44"/>
      <c r="G28" s="19">
        <f>G27*7.19</f>
        <v>43746.327868320004</v>
      </c>
    </row>
    <row r="29" spans="1:8" ht="23.25" customHeight="1" x14ac:dyDescent="0.2">
      <c r="A29" s="52" t="s">
        <v>28</v>
      </c>
      <c r="B29" s="53"/>
      <c r="C29" s="53"/>
      <c r="D29" s="53"/>
      <c r="E29" s="53"/>
      <c r="F29" s="53"/>
      <c r="G29" s="54"/>
    </row>
    <row r="30" spans="1:8" ht="32.25" customHeight="1" x14ac:dyDescent="0.2">
      <c r="A30" s="13" t="s">
        <v>29</v>
      </c>
      <c r="B30" s="9" t="s">
        <v>30</v>
      </c>
      <c r="C30" s="11" t="s">
        <v>32</v>
      </c>
      <c r="D30" s="11" t="s">
        <v>5</v>
      </c>
      <c r="E30" s="11">
        <v>298.8</v>
      </c>
      <c r="F30" s="11">
        <f>C12/100</f>
        <v>12.4</v>
      </c>
      <c r="G30" s="15">
        <f>E30*F30</f>
        <v>3705.1200000000003</v>
      </c>
    </row>
    <row r="31" spans="1:8" ht="32.25" hidden="1" customHeight="1" x14ac:dyDescent="0.2">
      <c r="A31" s="11"/>
      <c r="B31" s="51" t="s">
        <v>10</v>
      </c>
      <c r="C31" s="51"/>
      <c r="D31" s="51"/>
      <c r="E31" s="51"/>
      <c r="F31" s="51"/>
      <c r="G31" s="10">
        <v>1</v>
      </c>
    </row>
    <row r="32" spans="1:8" ht="78.75" hidden="1" customHeight="1" x14ac:dyDescent="0.2">
      <c r="A32" s="13" t="s">
        <v>31</v>
      </c>
      <c r="B32" s="7" t="s">
        <v>26</v>
      </c>
      <c r="C32" s="11" t="s">
        <v>21</v>
      </c>
      <c r="D32" s="11" t="s">
        <v>14</v>
      </c>
      <c r="E32" s="11" t="s">
        <v>14</v>
      </c>
      <c r="F32" s="11" t="s">
        <v>14</v>
      </c>
      <c r="G32" s="15" t="s">
        <v>14</v>
      </c>
    </row>
    <row r="33" spans="1:11" ht="78.75" hidden="1" customHeight="1" x14ac:dyDescent="0.2">
      <c r="A33" s="13" t="s">
        <v>33</v>
      </c>
      <c r="B33" s="14" t="s">
        <v>23</v>
      </c>
      <c r="C33" s="11" t="s">
        <v>38</v>
      </c>
      <c r="D33" s="11" t="s">
        <v>14</v>
      </c>
      <c r="E33" s="11" t="s">
        <v>14</v>
      </c>
      <c r="F33" s="11" t="s">
        <v>14</v>
      </c>
      <c r="G33" s="15" t="s">
        <v>14</v>
      </c>
    </row>
    <row r="34" spans="1:11" ht="51.75" customHeight="1" x14ac:dyDescent="0.2">
      <c r="A34" s="13" t="s">
        <v>31</v>
      </c>
      <c r="B34" s="12" t="s">
        <v>42</v>
      </c>
      <c r="C34" s="11" t="s">
        <v>48</v>
      </c>
      <c r="D34" s="11" t="s">
        <v>14</v>
      </c>
      <c r="E34" s="11" t="s">
        <v>14</v>
      </c>
      <c r="F34" s="11" t="s">
        <v>14</v>
      </c>
      <c r="G34" s="15" t="s">
        <v>14</v>
      </c>
      <c r="H34" s="23"/>
    </row>
    <row r="35" spans="1:11" ht="22.5" customHeight="1" x14ac:dyDescent="0.2">
      <c r="A35" s="13" t="s">
        <v>33</v>
      </c>
      <c r="B35" s="42" t="s">
        <v>102</v>
      </c>
      <c r="C35" s="43"/>
      <c r="D35" s="43"/>
      <c r="E35" s="43"/>
      <c r="F35" s="44"/>
      <c r="G35" s="15">
        <f>G30*3.5</f>
        <v>12967.920000000002</v>
      </c>
    </row>
    <row r="36" spans="1:11" ht="135" x14ac:dyDescent="0.2">
      <c r="A36" s="13" t="s">
        <v>37</v>
      </c>
      <c r="B36" s="12" t="s">
        <v>103</v>
      </c>
      <c r="C36" s="11" t="s">
        <v>104</v>
      </c>
      <c r="D36" s="11" t="s">
        <v>14</v>
      </c>
      <c r="E36" s="11" t="s">
        <v>14</v>
      </c>
      <c r="F36" s="11" t="s">
        <v>14</v>
      </c>
      <c r="G36" s="15" t="s">
        <v>14</v>
      </c>
    </row>
    <row r="37" spans="1:11" ht="15" x14ac:dyDescent="0.2">
      <c r="A37" s="13" t="s">
        <v>35</v>
      </c>
      <c r="B37" s="42" t="s">
        <v>34</v>
      </c>
      <c r="C37" s="67"/>
      <c r="D37" s="67"/>
      <c r="E37" s="67"/>
      <c r="F37" s="68"/>
      <c r="G37" s="15">
        <f>G35*0.7063</f>
        <v>9159.2418960000014</v>
      </c>
    </row>
    <row r="38" spans="1:11" ht="34.5" customHeight="1" x14ac:dyDescent="0.2">
      <c r="A38" s="13" t="s">
        <v>105</v>
      </c>
      <c r="B38" s="42" t="s">
        <v>47</v>
      </c>
      <c r="C38" s="43"/>
      <c r="D38" s="43"/>
      <c r="E38" s="43"/>
      <c r="F38" s="44"/>
      <c r="G38" s="19">
        <f>G37*7.19</f>
        <v>65854.949232240018</v>
      </c>
    </row>
    <row r="39" spans="1:11" ht="18.75" customHeight="1" x14ac:dyDescent="0.25">
      <c r="A39" s="30">
        <v>3</v>
      </c>
      <c r="B39" s="45" t="s">
        <v>36</v>
      </c>
      <c r="C39" s="45"/>
      <c r="D39" s="45"/>
      <c r="E39" s="45"/>
      <c r="F39" s="45"/>
      <c r="G39" s="18">
        <f>G38+G28</f>
        <v>109601.27710056002</v>
      </c>
    </row>
    <row r="40" spans="1:11" ht="18.75" customHeight="1" x14ac:dyDescent="0.25">
      <c r="A40" s="20"/>
      <c r="B40" s="21"/>
      <c r="C40" s="21"/>
      <c r="D40" s="21"/>
      <c r="E40" s="21"/>
      <c r="F40" s="21"/>
      <c r="G40" s="22"/>
    </row>
    <row r="41" spans="1:11" ht="30" customHeight="1" x14ac:dyDescent="0.2">
      <c r="A41" s="5"/>
      <c r="B41" s="40"/>
      <c r="C41" s="40"/>
      <c r="D41" s="40"/>
      <c r="E41" s="40"/>
      <c r="F41" s="40"/>
      <c r="G41" s="40"/>
    </row>
    <row r="42" spans="1:11" ht="15" x14ac:dyDescent="0.2">
      <c r="A42" s="5"/>
      <c r="B42" s="5"/>
      <c r="C42" s="5"/>
      <c r="D42" s="5"/>
      <c r="E42" s="5"/>
      <c r="F42" s="5"/>
      <c r="G42" s="5"/>
    </row>
    <row r="43" spans="1:11" ht="15.75" x14ac:dyDescent="0.25">
      <c r="A43" s="5"/>
      <c r="B43" s="5"/>
      <c r="C43" s="5"/>
      <c r="D43" s="5"/>
      <c r="E43" s="5"/>
      <c r="F43" s="41"/>
      <c r="G43" s="41"/>
      <c r="K43" s="6"/>
    </row>
  </sheetData>
  <mergeCells count="23">
    <mergeCell ref="D1:G1"/>
    <mergeCell ref="A19:G19"/>
    <mergeCell ref="B25:F25"/>
    <mergeCell ref="B31:F31"/>
    <mergeCell ref="A29:G29"/>
    <mergeCell ref="B28:F28"/>
    <mergeCell ref="A11:G11"/>
    <mergeCell ref="A10:G10"/>
    <mergeCell ref="B15:E15"/>
    <mergeCell ref="B16:E16"/>
    <mergeCell ref="B17:G17"/>
    <mergeCell ref="D4:G4"/>
    <mergeCell ref="D5:G5"/>
    <mergeCell ref="D6:G6"/>
    <mergeCell ref="D7:G7"/>
    <mergeCell ref="A9:G9"/>
    <mergeCell ref="B27:F27"/>
    <mergeCell ref="B41:G41"/>
    <mergeCell ref="F43:G43"/>
    <mergeCell ref="B35:F35"/>
    <mergeCell ref="B39:F39"/>
    <mergeCell ref="B38:F38"/>
    <mergeCell ref="B37:F37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opLeftCell="A10" zoomScaleNormal="100" workbookViewId="0">
      <selection activeCell="A36" sqref="A36:F37"/>
    </sheetView>
  </sheetViews>
  <sheetFormatPr defaultRowHeight="12.75" x14ac:dyDescent="0.2"/>
  <cols>
    <col min="1" max="1" width="10.85546875" bestFit="1" customWidth="1"/>
    <col min="2" max="2" width="43.28515625" customWidth="1"/>
    <col min="3" max="3" width="15.140625" customWidth="1"/>
    <col min="4" max="4" width="13.85546875" customWidth="1"/>
    <col min="5" max="5" width="13.7109375" customWidth="1"/>
    <col min="6" max="6" width="9.7109375" customWidth="1"/>
    <col min="7" max="7" width="15.28515625" customWidth="1"/>
  </cols>
  <sheetData>
    <row r="1" spans="1:7" ht="25.5" customHeight="1" x14ac:dyDescent="0.2">
      <c r="D1" s="46"/>
      <c r="E1" s="47"/>
      <c r="F1" s="47"/>
      <c r="G1" s="47"/>
    </row>
    <row r="4" spans="1:7" x14ac:dyDescent="0.2">
      <c r="D4" s="58"/>
      <c r="E4" s="58"/>
      <c r="F4" s="58"/>
      <c r="G4" s="58"/>
    </row>
    <row r="5" spans="1:7" ht="15" x14ac:dyDescent="0.2">
      <c r="B5" s="17" t="s">
        <v>8</v>
      </c>
      <c r="D5" s="59" t="s">
        <v>9</v>
      </c>
      <c r="E5" s="59"/>
      <c r="F5" s="59"/>
      <c r="G5" s="59"/>
    </row>
    <row r="6" spans="1:7" ht="35.25" customHeight="1" x14ac:dyDescent="0.2">
      <c r="B6" s="27"/>
      <c r="C6" s="27"/>
      <c r="D6" s="60"/>
      <c r="E6" s="60"/>
      <c r="F6" s="60"/>
      <c r="G6" s="60"/>
    </row>
    <row r="7" spans="1:7" ht="23.25" customHeight="1" x14ac:dyDescent="0.2">
      <c r="A7" s="25"/>
      <c r="B7" s="28" t="s">
        <v>43</v>
      </c>
      <c r="D7" s="61" t="s">
        <v>39</v>
      </c>
      <c r="E7" s="61"/>
      <c r="F7" s="61"/>
      <c r="G7" s="61"/>
    </row>
    <row r="8" spans="1:7" ht="15" x14ac:dyDescent="0.2">
      <c r="A8" s="25"/>
      <c r="B8" s="27"/>
      <c r="D8" s="27"/>
      <c r="E8" s="27"/>
      <c r="F8" s="27"/>
      <c r="G8" s="27"/>
    </row>
    <row r="9" spans="1:7" ht="68.25" customHeight="1" x14ac:dyDescent="0.2">
      <c r="A9" s="62" t="s">
        <v>79</v>
      </c>
      <c r="B9" s="63"/>
      <c r="C9" s="63"/>
      <c r="D9" s="63"/>
      <c r="E9" s="63"/>
      <c r="F9" s="63"/>
      <c r="G9" s="63"/>
    </row>
    <row r="10" spans="1:7" ht="15" customHeight="1" x14ac:dyDescent="0.2">
      <c r="A10" s="55"/>
      <c r="B10" s="55"/>
      <c r="C10" s="55"/>
      <c r="D10" s="55"/>
      <c r="E10" s="55"/>
      <c r="F10" s="55"/>
      <c r="G10" s="55"/>
    </row>
    <row r="11" spans="1:7" ht="32.25" customHeight="1" x14ac:dyDescent="0.2">
      <c r="A11" s="55" t="s">
        <v>51</v>
      </c>
      <c r="B11" s="56"/>
      <c r="C11" s="56"/>
      <c r="D11" s="56"/>
      <c r="E11" s="56"/>
      <c r="F11" s="56"/>
      <c r="G11" s="56"/>
    </row>
    <row r="12" spans="1:7" ht="15" x14ac:dyDescent="0.2">
      <c r="A12" s="25"/>
      <c r="B12" s="25" t="s">
        <v>4</v>
      </c>
      <c r="C12" s="25">
        <v>1184</v>
      </c>
      <c r="D12" s="2" t="s">
        <v>7</v>
      </c>
      <c r="E12" s="25"/>
      <c r="F12" s="25"/>
      <c r="G12" s="25"/>
    </row>
    <row r="13" spans="1:7" ht="15" x14ac:dyDescent="0.2">
      <c r="A13" s="25"/>
      <c r="B13" s="25"/>
      <c r="C13" s="25"/>
      <c r="D13" s="2"/>
      <c r="E13" s="25"/>
      <c r="F13" s="25"/>
      <c r="G13" s="25"/>
    </row>
    <row r="14" spans="1:7" ht="15" x14ac:dyDescent="0.2">
      <c r="A14" s="25"/>
      <c r="B14" s="25"/>
      <c r="C14" s="25"/>
      <c r="D14" s="2"/>
      <c r="E14" s="25"/>
      <c r="F14" s="25"/>
      <c r="G14" s="25"/>
    </row>
    <row r="15" spans="1:7" ht="15" x14ac:dyDescent="0.2">
      <c r="A15" s="25"/>
      <c r="B15" s="41" t="s">
        <v>40</v>
      </c>
      <c r="C15" s="41"/>
      <c r="D15" s="41"/>
      <c r="E15" s="41"/>
      <c r="F15" s="25"/>
      <c r="G15" s="25"/>
    </row>
    <row r="16" spans="1:7" ht="15" x14ac:dyDescent="0.2">
      <c r="A16" s="25"/>
      <c r="B16" s="57" t="s">
        <v>11</v>
      </c>
      <c r="C16" s="57"/>
      <c r="D16" s="57"/>
      <c r="E16" s="57"/>
      <c r="F16" s="25"/>
      <c r="G16" s="25"/>
    </row>
    <row r="17" spans="1:8" ht="15" x14ac:dyDescent="0.2">
      <c r="A17" s="25"/>
      <c r="B17" s="57" t="s">
        <v>80</v>
      </c>
      <c r="C17" s="57"/>
      <c r="D17" s="57"/>
      <c r="E17" s="57"/>
      <c r="F17" s="57"/>
      <c r="G17" s="57"/>
    </row>
    <row r="18" spans="1:8" ht="67.5" customHeight="1" x14ac:dyDescent="0.2">
      <c r="A18" s="8" t="s">
        <v>12</v>
      </c>
      <c r="B18" s="8" t="s">
        <v>0</v>
      </c>
      <c r="C18" s="8" t="s">
        <v>13</v>
      </c>
      <c r="D18" s="8" t="s">
        <v>1</v>
      </c>
      <c r="E18" s="8" t="s">
        <v>6</v>
      </c>
      <c r="F18" s="8" t="s">
        <v>2</v>
      </c>
      <c r="G18" s="8" t="s">
        <v>3</v>
      </c>
      <c r="H18" s="1"/>
    </row>
    <row r="19" spans="1:8" ht="21" customHeight="1" x14ac:dyDescent="0.2">
      <c r="A19" s="48" t="s">
        <v>27</v>
      </c>
      <c r="B19" s="49"/>
      <c r="C19" s="49"/>
      <c r="D19" s="49"/>
      <c r="E19" s="49"/>
      <c r="F19" s="49"/>
      <c r="G19" s="50"/>
      <c r="H19" s="1"/>
    </row>
    <row r="20" spans="1:8" ht="33.75" customHeight="1" x14ac:dyDescent="0.2">
      <c r="A20" s="13" t="s">
        <v>17</v>
      </c>
      <c r="B20" s="24" t="s">
        <v>15</v>
      </c>
      <c r="C20" s="11" t="s">
        <v>16</v>
      </c>
      <c r="D20" s="11" t="s">
        <v>5</v>
      </c>
      <c r="E20" s="11">
        <v>409.2</v>
      </c>
      <c r="F20" s="11">
        <f>C12/100</f>
        <v>11.84</v>
      </c>
      <c r="G20" s="15">
        <f>E20*F20</f>
        <v>4844.9279999999999</v>
      </c>
    </row>
    <row r="21" spans="1:8" ht="78" hidden="1" customHeight="1" x14ac:dyDescent="0.2">
      <c r="A21" s="13"/>
      <c r="B21" s="12"/>
      <c r="C21" s="11"/>
      <c r="D21" s="11"/>
      <c r="E21" s="11"/>
      <c r="F21" s="11"/>
      <c r="G21" s="15"/>
    </row>
    <row r="22" spans="1:8" ht="78" hidden="1" customHeight="1" x14ac:dyDescent="0.2">
      <c r="A22" s="13" t="s">
        <v>18</v>
      </c>
      <c r="B22" s="12" t="s">
        <v>26</v>
      </c>
      <c r="C22" s="11" t="s">
        <v>21</v>
      </c>
      <c r="D22" s="11" t="s">
        <v>14</v>
      </c>
      <c r="E22" s="11" t="s">
        <v>14</v>
      </c>
      <c r="F22" s="11" t="s">
        <v>14</v>
      </c>
      <c r="G22" s="15" t="s">
        <v>14</v>
      </c>
    </row>
    <row r="23" spans="1:8" ht="66" hidden="1" customHeight="1" x14ac:dyDescent="0.2">
      <c r="A23" s="13" t="s">
        <v>19</v>
      </c>
      <c r="B23" s="12" t="s">
        <v>23</v>
      </c>
      <c r="C23" s="11" t="s">
        <v>38</v>
      </c>
      <c r="D23" s="11" t="s">
        <v>14</v>
      </c>
      <c r="E23" s="11" t="s">
        <v>14</v>
      </c>
      <c r="F23" s="11" t="s">
        <v>14</v>
      </c>
      <c r="G23" s="15" t="s">
        <v>14</v>
      </c>
    </row>
    <row r="24" spans="1:8" ht="48.75" customHeight="1" x14ac:dyDescent="0.2">
      <c r="A24" s="13" t="s">
        <v>18</v>
      </c>
      <c r="B24" s="12" t="s">
        <v>42</v>
      </c>
      <c r="C24" s="11" t="s">
        <v>48</v>
      </c>
      <c r="D24" s="11" t="s">
        <v>14</v>
      </c>
      <c r="E24" s="11" t="s">
        <v>14</v>
      </c>
      <c r="F24" s="11" t="s">
        <v>14</v>
      </c>
      <c r="G24" s="15"/>
    </row>
    <row r="25" spans="1:8" ht="17.25" customHeight="1" x14ac:dyDescent="0.2">
      <c r="A25" s="13" t="s">
        <v>19</v>
      </c>
      <c r="B25" s="42" t="s">
        <v>49</v>
      </c>
      <c r="C25" s="43"/>
      <c r="D25" s="43"/>
      <c r="E25" s="43"/>
      <c r="F25" s="44"/>
      <c r="G25" s="15">
        <f>G20*3.5</f>
        <v>16957.248</v>
      </c>
    </row>
    <row r="26" spans="1:8" ht="127.5" customHeight="1" x14ac:dyDescent="0.2">
      <c r="A26" s="13" t="s">
        <v>20</v>
      </c>
      <c r="B26" s="12" t="s">
        <v>50</v>
      </c>
      <c r="C26" s="11" t="s">
        <v>78</v>
      </c>
      <c r="D26" s="11" t="s">
        <v>14</v>
      </c>
      <c r="E26" s="11" t="s">
        <v>14</v>
      </c>
      <c r="F26" s="11" t="s">
        <v>14</v>
      </c>
      <c r="G26" s="15" t="s">
        <v>14</v>
      </c>
    </row>
    <row r="27" spans="1:8" ht="24.75" customHeight="1" x14ac:dyDescent="0.2">
      <c r="A27" s="13" t="s">
        <v>22</v>
      </c>
      <c r="B27" s="37" t="s">
        <v>25</v>
      </c>
      <c r="C27" s="38"/>
      <c r="D27" s="38"/>
      <c r="E27" s="38"/>
      <c r="F27" s="39"/>
      <c r="G27" s="15">
        <f>G25*0.3426</f>
        <v>5809.5531648000006</v>
      </c>
    </row>
    <row r="28" spans="1:8" ht="33" customHeight="1" x14ac:dyDescent="0.2">
      <c r="A28" s="13" t="s">
        <v>24</v>
      </c>
      <c r="B28" s="42" t="s">
        <v>46</v>
      </c>
      <c r="C28" s="43"/>
      <c r="D28" s="43"/>
      <c r="E28" s="43"/>
      <c r="F28" s="44"/>
      <c r="G28" s="19">
        <f>G27*7.19</f>
        <v>41770.687254912009</v>
      </c>
    </row>
    <row r="29" spans="1:8" ht="23.25" customHeight="1" x14ac:dyDescent="0.2">
      <c r="A29" s="52" t="s">
        <v>28</v>
      </c>
      <c r="B29" s="53"/>
      <c r="C29" s="53"/>
      <c r="D29" s="53"/>
      <c r="E29" s="53"/>
      <c r="F29" s="53"/>
      <c r="G29" s="54"/>
    </row>
    <row r="30" spans="1:8" ht="32.25" customHeight="1" x14ac:dyDescent="0.2">
      <c r="A30" s="13" t="s">
        <v>29</v>
      </c>
      <c r="B30" s="9" t="s">
        <v>30</v>
      </c>
      <c r="C30" s="11" t="s">
        <v>32</v>
      </c>
      <c r="D30" s="11" t="s">
        <v>5</v>
      </c>
      <c r="E30" s="11">
        <v>298.8</v>
      </c>
      <c r="F30" s="11">
        <f>C12/100</f>
        <v>11.84</v>
      </c>
      <c r="G30" s="15">
        <f>E30*F30</f>
        <v>3537.7919999999999</v>
      </c>
    </row>
    <row r="31" spans="1:8" ht="32.25" hidden="1" customHeight="1" x14ac:dyDescent="0.2">
      <c r="A31" s="11"/>
      <c r="B31" s="51" t="s">
        <v>10</v>
      </c>
      <c r="C31" s="51"/>
      <c r="D31" s="51"/>
      <c r="E31" s="51"/>
      <c r="F31" s="51"/>
      <c r="G31" s="10">
        <v>1</v>
      </c>
    </row>
    <row r="32" spans="1:8" ht="78.75" hidden="1" customHeight="1" x14ac:dyDescent="0.2">
      <c r="A32" s="13" t="s">
        <v>31</v>
      </c>
      <c r="B32" s="26" t="s">
        <v>26</v>
      </c>
      <c r="C32" s="11" t="s">
        <v>21</v>
      </c>
      <c r="D32" s="11" t="s">
        <v>14</v>
      </c>
      <c r="E32" s="11" t="s">
        <v>14</v>
      </c>
      <c r="F32" s="11" t="s">
        <v>14</v>
      </c>
      <c r="G32" s="15" t="s">
        <v>14</v>
      </c>
    </row>
    <row r="33" spans="1:11" ht="78.75" hidden="1" customHeight="1" x14ac:dyDescent="0.2">
      <c r="A33" s="13" t="s">
        <v>33</v>
      </c>
      <c r="B33" s="14" t="s">
        <v>23</v>
      </c>
      <c r="C33" s="11" t="s">
        <v>38</v>
      </c>
      <c r="D33" s="11" t="s">
        <v>14</v>
      </c>
      <c r="E33" s="11" t="s">
        <v>14</v>
      </c>
      <c r="F33" s="11" t="s">
        <v>14</v>
      </c>
      <c r="G33" s="15" t="s">
        <v>14</v>
      </c>
    </row>
    <row r="34" spans="1:11" ht="51.75" customHeight="1" x14ac:dyDescent="0.2">
      <c r="A34" s="13" t="s">
        <v>31</v>
      </c>
      <c r="B34" s="12" t="s">
        <v>42</v>
      </c>
      <c r="C34" s="11" t="s">
        <v>48</v>
      </c>
      <c r="D34" s="11" t="s">
        <v>14</v>
      </c>
      <c r="E34" s="11" t="s">
        <v>14</v>
      </c>
      <c r="F34" s="11" t="s">
        <v>14</v>
      </c>
      <c r="G34" s="15" t="s">
        <v>14</v>
      </c>
      <c r="H34" s="23"/>
    </row>
    <row r="35" spans="1:11" ht="22.5" customHeight="1" x14ac:dyDescent="0.2">
      <c r="A35" s="13" t="s">
        <v>33</v>
      </c>
      <c r="B35" s="42" t="s">
        <v>102</v>
      </c>
      <c r="C35" s="43"/>
      <c r="D35" s="43"/>
      <c r="E35" s="43"/>
      <c r="F35" s="44"/>
      <c r="G35" s="15">
        <f>G30*3.5</f>
        <v>12382.271999999999</v>
      </c>
    </row>
    <row r="36" spans="1:11" ht="135" x14ac:dyDescent="0.2">
      <c r="A36" s="13" t="s">
        <v>37</v>
      </c>
      <c r="B36" s="12" t="s">
        <v>103</v>
      </c>
      <c r="C36" s="11" t="s">
        <v>104</v>
      </c>
      <c r="D36" s="11" t="s">
        <v>14</v>
      </c>
      <c r="E36" s="11" t="s">
        <v>14</v>
      </c>
      <c r="F36" s="11" t="s">
        <v>14</v>
      </c>
      <c r="G36" s="11" t="s">
        <v>14</v>
      </c>
    </row>
    <row r="37" spans="1:11" ht="22.5" customHeight="1" x14ac:dyDescent="0.2">
      <c r="A37" s="13" t="s">
        <v>35</v>
      </c>
      <c r="B37" s="42" t="s">
        <v>34</v>
      </c>
      <c r="C37" s="67"/>
      <c r="D37" s="67"/>
      <c r="E37" s="67"/>
      <c r="F37" s="68"/>
      <c r="G37" s="15">
        <f>G35*0.7063</f>
        <v>8745.5987136000003</v>
      </c>
    </row>
    <row r="38" spans="1:11" ht="34.5" customHeight="1" x14ac:dyDescent="0.2">
      <c r="A38" s="13" t="s">
        <v>105</v>
      </c>
      <c r="B38" s="42" t="s">
        <v>47</v>
      </c>
      <c r="C38" s="43"/>
      <c r="D38" s="43"/>
      <c r="E38" s="43"/>
      <c r="F38" s="44"/>
      <c r="G38" s="19">
        <f>G37*7.19</f>
        <v>62880.854750784005</v>
      </c>
    </row>
    <row r="39" spans="1:11" ht="18.75" customHeight="1" x14ac:dyDescent="0.25">
      <c r="A39" s="30">
        <v>3</v>
      </c>
      <c r="B39" s="45" t="s">
        <v>36</v>
      </c>
      <c r="C39" s="45"/>
      <c r="D39" s="45"/>
      <c r="E39" s="45"/>
      <c r="F39" s="45"/>
      <c r="G39" s="18">
        <f>G38+G28</f>
        <v>104651.54200569601</v>
      </c>
    </row>
    <row r="40" spans="1:11" ht="18.75" customHeight="1" x14ac:dyDescent="0.25">
      <c r="A40" s="29"/>
      <c r="B40" s="21"/>
      <c r="C40" s="21"/>
      <c r="D40" s="21"/>
      <c r="E40" s="21"/>
      <c r="F40" s="21"/>
      <c r="G40" s="22"/>
    </row>
    <row r="41" spans="1:11" ht="30" customHeight="1" x14ac:dyDescent="0.2">
      <c r="A41" s="25"/>
      <c r="B41" s="40"/>
      <c r="C41" s="40"/>
      <c r="D41" s="40"/>
      <c r="E41" s="40"/>
      <c r="F41" s="40"/>
      <c r="G41" s="40"/>
    </row>
    <row r="42" spans="1:11" ht="15" x14ac:dyDescent="0.2">
      <c r="A42" s="25"/>
      <c r="B42" s="25"/>
      <c r="C42" s="25"/>
      <c r="D42" s="25"/>
      <c r="E42" s="25"/>
      <c r="F42" s="25"/>
      <c r="G42" s="25"/>
    </row>
    <row r="43" spans="1:11" ht="15.75" x14ac:dyDescent="0.25">
      <c r="A43" s="25"/>
      <c r="B43" s="25"/>
      <c r="C43" s="25"/>
      <c r="D43" s="25"/>
      <c r="E43" s="25"/>
      <c r="F43" s="41"/>
      <c r="G43" s="41"/>
      <c r="K43" s="6"/>
    </row>
  </sheetData>
  <mergeCells count="23">
    <mergeCell ref="A19:G19"/>
    <mergeCell ref="D1:G1"/>
    <mergeCell ref="D4:G4"/>
    <mergeCell ref="D5:G5"/>
    <mergeCell ref="D6:G6"/>
    <mergeCell ref="D7:G7"/>
    <mergeCell ref="A9:G9"/>
    <mergeCell ref="A10:G10"/>
    <mergeCell ref="A11:G11"/>
    <mergeCell ref="B15:E15"/>
    <mergeCell ref="B16:E16"/>
    <mergeCell ref="B17:G17"/>
    <mergeCell ref="B38:F38"/>
    <mergeCell ref="B39:F39"/>
    <mergeCell ref="B41:G41"/>
    <mergeCell ref="F43:G43"/>
    <mergeCell ref="B25:F25"/>
    <mergeCell ref="B27:F27"/>
    <mergeCell ref="B28:F28"/>
    <mergeCell ref="A29:G29"/>
    <mergeCell ref="B31:F31"/>
    <mergeCell ref="B35:F35"/>
    <mergeCell ref="B37:F37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opLeftCell="A7" zoomScaleNormal="100" workbookViewId="0">
      <selection activeCell="C13" sqref="C13"/>
    </sheetView>
  </sheetViews>
  <sheetFormatPr defaultRowHeight="12.75" x14ac:dyDescent="0.2"/>
  <cols>
    <col min="1" max="1" width="10.85546875" bestFit="1" customWidth="1"/>
    <col min="2" max="2" width="43.28515625" customWidth="1"/>
    <col min="3" max="3" width="15.140625" customWidth="1"/>
    <col min="4" max="4" width="13.85546875" customWidth="1"/>
    <col min="5" max="5" width="13.7109375" customWidth="1"/>
    <col min="6" max="6" width="9.7109375" customWidth="1"/>
    <col min="7" max="7" width="15.28515625" customWidth="1"/>
  </cols>
  <sheetData>
    <row r="1" spans="1:7" ht="25.5" customHeight="1" x14ac:dyDescent="0.2">
      <c r="D1" s="46"/>
      <c r="E1" s="47"/>
      <c r="F1" s="47"/>
      <c r="G1" s="47"/>
    </row>
    <row r="4" spans="1:7" x14ac:dyDescent="0.2">
      <c r="D4" s="58"/>
      <c r="E4" s="58"/>
      <c r="F4" s="58"/>
      <c r="G4" s="58"/>
    </row>
    <row r="5" spans="1:7" ht="15" x14ac:dyDescent="0.2">
      <c r="B5" s="17" t="s">
        <v>8</v>
      </c>
      <c r="D5" s="59" t="s">
        <v>9</v>
      </c>
      <c r="E5" s="59"/>
      <c r="F5" s="59"/>
      <c r="G5" s="59"/>
    </row>
    <row r="6" spans="1:7" ht="35.25" customHeight="1" x14ac:dyDescent="0.2">
      <c r="B6" s="27"/>
      <c r="C6" s="27"/>
      <c r="D6" s="60"/>
      <c r="E6" s="60"/>
      <c r="F6" s="60"/>
      <c r="G6" s="60"/>
    </row>
    <row r="7" spans="1:7" ht="23.25" customHeight="1" x14ac:dyDescent="0.2">
      <c r="A7" s="25"/>
      <c r="B7" s="28" t="s">
        <v>43</v>
      </c>
      <c r="D7" s="61" t="s">
        <v>39</v>
      </c>
      <c r="E7" s="61"/>
      <c r="F7" s="61"/>
      <c r="G7" s="61"/>
    </row>
    <row r="8" spans="1:7" ht="15" x14ac:dyDescent="0.2">
      <c r="A8" s="25"/>
      <c r="B8" s="27"/>
      <c r="D8" s="27"/>
      <c r="E8" s="27"/>
      <c r="F8" s="27"/>
      <c r="G8" s="27"/>
    </row>
    <row r="9" spans="1:7" ht="68.25" customHeight="1" x14ac:dyDescent="0.2">
      <c r="A9" s="62" t="s">
        <v>81</v>
      </c>
      <c r="B9" s="63"/>
      <c r="C9" s="63"/>
      <c r="D9" s="63"/>
      <c r="E9" s="63"/>
      <c r="F9" s="63"/>
      <c r="G9" s="63"/>
    </row>
    <row r="10" spans="1:7" ht="15" customHeight="1" x14ac:dyDescent="0.2">
      <c r="A10" s="55"/>
      <c r="B10" s="55"/>
      <c r="C10" s="55"/>
      <c r="D10" s="55"/>
      <c r="E10" s="55"/>
      <c r="F10" s="55"/>
      <c r="G10" s="55"/>
    </row>
    <row r="11" spans="1:7" ht="32.25" customHeight="1" x14ac:dyDescent="0.2">
      <c r="A11" s="55" t="s">
        <v>51</v>
      </c>
      <c r="B11" s="56"/>
      <c r="C11" s="56"/>
      <c r="D11" s="56"/>
      <c r="E11" s="56"/>
      <c r="F11" s="56"/>
      <c r="G11" s="56"/>
    </row>
    <row r="12" spans="1:7" ht="15" x14ac:dyDescent="0.2">
      <c r="A12" s="25"/>
      <c r="B12" s="25" t="s">
        <v>4</v>
      </c>
      <c r="C12" s="25">
        <v>1554</v>
      </c>
      <c r="D12" s="2" t="s">
        <v>7</v>
      </c>
      <c r="E12" s="25"/>
      <c r="F12" s="25"/>
      <c r="G12" s="25"/>
    </row>
    <row r="13" spans="1:7" ht="15" x14ac:dyDescent="0.2">
      <c r="A13" s="25"/>
      <c r="B13" s="25"/>
      <c r="C13" s="25"/>
      <c r="D13" s="2"/>
      <c r="E13" s="25"/>
      <c r="F13" s="25"/>
      <c r="G13" s="25"/>
    </row>
    <row r="14" spans="1:7" ht="15" x14ac:dyDescent="0.2">
      <c r="A14" s="25"/>
      <c r="B14" s="25"/>
      <c r="C14" s="25"/>
      <c r="D14" s="2"/>
      <c r="E14" s="25"/>
      <c r="F14" s="25"/>
      <c r="G14" s="25"/>
    </row>
    <row r="15" spans="1:7" ht="15" x14ac:dyDescent="0.2">
      <c r="A15" s="25"/>
      <c r="B15" s="41" t="s">
        <v>40</v>
      </c>
      <c r="C15" s="41"/>
      <c r="D15" s="41"/>
      <c r="E15" s="41"/>
      <c r="F15" s="25"/>
      <c r="G15" s="25"/>
    </row>
    <row r="16" spans="1:7" ht="15" x14ac:dyDescent="0.2">
      <c r="A16" s="25"/>
      <c r="B16" s="57" t="s">
        <v>11</v>
      </c>
      <c r="C16" s="57"/>
      <c r="D16" s="57"/>
      <c r="E16" s="57"/>
      <c r="F16" s="25"/>
      <c r="G16" s="25"/>
    </row>
    <row r="17" spans="1:8" ht="15" x14ac:dyDescent="0.2">
      <c r="A17" s="25"/>
      <c r="B17" s="57" t="s">
        <v>80</v>
      </c>
      <c r="C17" s="57"/>
      <c r="D17" s="57"/>
      <c r="E17" s="57"/>
      <c r="F17" s="57"/>
      <c r="G17" s="57"/>
    </row>
    <row r="18" spans="1:8" ht="67.5" customHeight="1" x14ac:dyDescent="0.2">
      <c r="A18" s="8" t="s">
        <v>12</v>
      </c>
      <c r="B18" s="8" t="s">
        <v>0</v>
      </c>
      <c r="C18" s="8" t="s">
        <v>13</v>
      </c>
      <c r="D18" s="8" t="s">
        <v>1</v>
      </c>
      <c r="E18" s="8" t="s">
        <v>6</v>
      </c>
      <c r="F18" s="8" t="s">
        <v>2</v>
      </c>
      <c r="G18" s="8" t="s">
        <v>3</v>
      </c>
      <c r="H18" s="1"/>
    </row>
    <row r="19" spans="1:8" ht="21" customHeight="1" x14ac:dyDescent="0.2">
      <c r="A19" s="48" t="s">
        <v>27</v>
      </c>
      <c r="B19" s="49"/>
      <c r="C19" s="49"/>
      <c r="D19" s="49"/>
      <c r="E19" s="49"/>
      <c r="F19" s="49"/>
      <c r="G19" s="50"/>
      <c r="H19" s="1"/>
    </row>
    <row r="20" spans="1:8" ht="33.75" customHeight="1" x14ac:dyDescent="0.2">
      <c r="A20" s="13" t="s">
        <v>17</v>
      </c>
      <c r="B20" s="24" t="s">
        <v>15</v>
      </c>
      <c r="C20" s="11" t="s">
        <v>16</v>
      </c>
      <c r="D20" s="11" t="s">
        <v>5</v>
      </c>
      <c r="E20" s="11">
        <v>409.2</v>
      </c>
      <c r="F20" s="11">
        <f>C12/100</f>
        <v>15.54</v>
      </c>
      <c r="G20" s="15">
        <f>E20*F20</f>
        <v>6358.9679999999998</v>
      </c>
    </row>
    <row r="21" spans="1:8" ht="78" hidden="1" customHeight="1" x14ac:dyDescent="0.2">
      <c r="A21" s="13"/>
      <c r="B21" s="12"/>
      <c r="C21" s="11"/>
      <c r="D21" s="11"/>
      <c r="E21" s="11"/>
      <c r="F21" s="11"/>
      <c r="G21" s="15"/>
    </row>
    <row r="22" spans="1:8" ht="78" hidden="1" customHeight="1" x14ac:dyDescent="0.2">
      <c r="A22" s="13" t="s">
        <v>18</v>
      </c>
      <c r="B22" s="12" t="s">
        <v>26</v>
      </c>
      <c r="C22" s="11" t="s">
        <v>21</v>
      </c>
      <c r="D22" s="11" t="s">
        <v>14</v>
      </c>
      <c r="E22" s="11" t="s">
        <v>14</v>
      </c>
      <c r="F22" s="11" t="s">
        <v>14</v>
      </c>
      <c r="G22" s="15" t="s">
        <v>14</v>
      </c>
    </row>
    <row r="23" spans="1:8" ht="66" hidden="1" customHeight="1" x14ac:dyDescent="0.2">
      <c r="A23" s="13" t="s">
        <v>19</v>
      </c>
      <c r="B23" s="12" t="s">
        <v>23</v>
      </c>
      <c r="C23" s="11" t="s">
        <v>38</v>
      </c>
      <c r="D23" s="11" t="s">
        <v>14</v>
      </c>
      <c r="E23" s="11" t="s">
        <v>14</v>
      </c>
      <c r="F23" s="11" t="s">
        <v>14</v>
      </c>
      <c r="G23" s="15" t="s">
        <v>14</v>
      </c>
    </row>
    <row r="24" spans="1:8" ht="48.75" customHeight="1" x14ac:dyDescent="0.2">
      <c r="A24" s="13" t="s">
        <v>18</v>
      </c>
      <c r="B24" s="12" t="s">
        <v>42</v>
      </c>
      <c r="C24" s="11" t="s">
        <v>48</v>
      </c>
      <c r="D24" s="11" t="s">
        <v>14</v>
      </c>
      <c r="E24" s="11" t="s">
        <v>14</v>
      </c>
      <c r="F24" s="11" t="s">
        <v>14</v>
      </c>
      <c r="G24" s="15"/>
    </row>
    <row r="25" spans="1:8" ht="17.25" customHeight="1" x14ac:dyDescent="0.2">
      <c r="A25" s="13" t="s">
        <v>19</v>
      </c>
      <c r="B25" s="42" t="s">
        <v>49</v>
      </c>
      <c r="C25" s="43"/>
      <c r="D25" s="43"/>
      <c r="E25" s="43"/>
      <c r="F25" s="44"/>
      <c r="G25" s="15">
        <f>G20*3.5</f>
        <v>22256.387999999999</v>
      </c>
    </row>
    <row r="26" spans="1:8" ht="127.5" customHeight="1" x14ac:dyDescent="0.2">
      <c r="A26" s="13" t="s">
        <v>20</v>
      </c>
      <c r="B26" s="12" t="s">
        <v>50</v>
      </c>
      <c r="C26" s="11" t="s">
        <v>78</v>
      </c>
      <c r="D26" s="11" t="s">
        <v>14</v>
      </c>
      <c r="E26" s="11" t="s">
        <v>14</v>
      </c>
      <c r="F26" s="11" t="s">
        <v>14</v>
      </c>
      <c r="G26" s="15" t="s">
        <v>14</v>
      </c>
    </row>
    <row r="27" spans="1:8" ht="24.75" customHeight="1" x14ac:dyDescent="0.2">
      <c r="A27" s="13" t="s">
        <v>22</v>
      </c>
      <c r="B27" s="37" t="s">
        <v>25</v>
      </c>
      <c r="C27" s="38"/>
      <c r="D27" s="38"/>
      <c r="E27" s="38"/>
      <c r="F27" s="39"/>
      <c r="G27" s="15">
        <f>G25*0.3426</f>
        <v>7625.0385287999998</v>
      </c>
    </row>
    <row r="28" spans="1:8" ht="33" customHeight="1" x14ac:dyDescent="0.2">
      <c r="A28" s="13" t="s">
        <v>24</v>
      </c>
      <c r="B28" s="42" t="s">
        <v>46</v>
      </c>
      <c r="C28" s="43"/>
      <c r="D28" s="43"/>
      <c r="E28" s="43"/>
      <c r="F28" s="44"/>
      <c r="G28" s="19">
        <f>G27*7.19</f>
        <v>54824.027022072005</v>
      </c>
    </row>
    <row r="29" spans="1:8" ht="23.25" customHeight="1" x14ac:dyDescent="0.2">
      <c r="A29" s="52" t="s">
        <v>28</v>
      </c>
      <c r="B29" s="53"/>
      <c r="C29" s="53"/>
      <c r="D29" s="53"/>
      <c r="E29" s="53"/>
      <c r="F29" s="53"/>
      <c r="G29" s="54"/>
    </row>
    <row r="30" spans="1:8" ht="32.25" customHeight="1" x14ac:dyDescent="0.2">
      <c r="A30" s="13" t="s">
        <v>29</v>
      </c>
      <c r="B30" s="9" t="s">
        <v>30</v>
      </c>
      <c r="C30" s="11" t="s">
        <v>32</v>
      </c>
      <c r="D30" s="11" t="s">
        <v>5</v>
      </c>
      <c r="E30" s="11">
        <v>298.8</v>
      </c>
      <c r="F30" s="11">
        <f>C12/100</f>
        <v>15.54</v>
      </c>
      <c r="G30" s="15">
        <f>E30*F30</f>
        <v>4643.3519999999999</v>
      </c>
    </row>
    <row r="31" spans="1:8" ht="32.25" hidden="1" customHeight="1" x14ac:dyDescent="0.2">
      <c r="A31" s="11"/>
      <c r="B31" s="51" t="s">
        <v>10</v>
      </c>
      <c r="C31" s="51"/>
      <c r="D31" s="51"/>
      <c r="E31" s="51"/>
      <c r="F31" s="51"/>
      <c r="G31" s="10">
        <v>1</v>
      </c>
    </row>
    <row r="32" spans="1:8" ht="78.75" hidden="1" customHeight="1" x14ac:dyDescent="0.2">
      <c r="A32" s="13" t="s">
        <v>31</v>
      </c>
      <c r="B32" s="26" t="s">
        <v>26</v>
      </c>
      <c r="C32" s="11" t="s">
        <v>21</v>
      </c>
      <c r="D32" s="11" t="s">
        <v>14</v>
      </c>
      <c r="E32" s="11" t="s">
        <v>14</v>
      </c>
      <c r="F32" s="11" t="s">
        <v>14</v>
      </c>
      <c r="G32" s="15" t="s">
        <v>14</v>
      </c>
    </row>
    <row r="33" spans="1:11" ht="78.75" hidden="1" customHeight="1" x14ac:dyDescent="0.2">
      <c r="A33" s="13" t="s">
        <v>33</v>
      </c>
      <c r="B33" s="14" t="s">
        <v>23</v>
      </c>
      <c r="C33" s="11" t="s">
        <v>38</v>
      </c>
      <c r="D33" s="11" t="s">
        <v>14</v>
      </c>
      <c r="E33" s="11" t="s">
        <v>14</v>
      </c>
      <c r="F33" s="11" t="s">
        <v>14</v>
      </c>
      <c r="G33" s="15" t="s">
        <v>14</v>
      </c>
    </row>
    <row r="34" spans="1:11" ht="51.75" customHeight="1" x14ac:dyDescent="0.2">
      <c r="A34" s="13" t="s">
        <v>31</v>
      </c>
      <c r="B34" s="12" t="s">
        <v>42</v>
      </c>
      <c r="C34" s="11" t="s">
        <v>48</v>
      </c>
      <c r="D34" s="11" t="s">
        <v>14</v>
      </c>
      <c r="E34" s="11" t="s">
        <v>14</v>
      </c>
      <c r="F34" s="11" t="s">
        <v>14</v>
      </c>
      <c r="G34" s="15" t="s">
        <v>14</v>
      </c>
      <c r="H34" s="23"/>
    </row>
    <row r="35" spans="1:11" ht="22.5" customHeight="1" x14ac:dyDescent="0.2">
      <c r="A35" s="13" t="s">
        <v>33</v>
      </c>
      <c r="B35" s="42" t="s">
        <v>102</v>
      </c>
      <c r="C35" s="43"/>
      <c r="D35" s="43"/>
      <c r="E35" s="43"/>
      <c r="F35" s="44"/>
      <c r="G35" s="15">
        <f>G30*3.5</f>
        <v>16251.732</v>
      </c>
    </row>
    <row r="36" spans="1:11" ht="135" x14ac:dyDescent="0.2">
      <c r="A36" s="13" t="s">
        <v>37</v>
      </c>
      <c r="B36" s="12" t="s">
        <v>103</v>
      </c>
      <c r="C36" s="11" t="s">
        <v>104</v>
      </c>
      <c r="D36" s="11" t="s">
        <v>14</v>
      </c>
      <c r="E36" s="11" t="s">
        <v>14</v>
      </c>
      <c r="F36" s="11" t="s">
        <v>14</v>
      </c>
      <c r="G36" s="11" t="s">
        <v>14</v>
      </c>
    </row>
    <row r="37" spans="1:11" ht="22.5" customHeight="1" x14ac:dyDescent="0.2">
      <c r="A37" s="13" t="s">
        <v>35</v>
      </c>
      <c r="B37" s="42" t="s">
        <v>34</v>
      </c>
      <c r="C37" s="67"/>
      <c r="D37" s="67"/>
      <c r="E37" s="67"/>
      <c r="F37" s="68"/>
      <c r="G37" s="15">
        <f>G35*0.7063</f>
        <v>11478.598311600001</v>
      </c>
    </row>
    <row r="38" spans="1:11" ht="34.5" customHeight="1" x14ac:dyDescent="0.2">
      <c r="A38" s="13" t="s">
        <v>105</v>
      </c>
      <c r="B38" s="42" t="s">
        <v>47</v>
      </c>
      <c r="C38" s="43"/>
      <c r="D38" s="43"/>
      <c r="E38" s="43"/>
      <c r="F38" s="44"/>
      <c r="G38" s="19">
        <f>G37*7.19</f>
        <v>82531.121860404004</v>
      </c>
    </row>
    <row r="39" spans="1:11" ht="18.75" customHeight="1" x14ac:dyDescent="0.25">
      <c r="A39" s="30">
        <v>3</v>
      </c>
      <c r="B39" s="45" t="s">
        <v>36</v>
      </c>
      <c r="C39" s="45"/>
      <c r="D39" s="45"/>
      <c r="E39" s="45"/>
      <c r="F39" s="45"/>
      <c r="G39" s="18">
        <f>G38+G28</f>
        <v>137355.148882476</v>
      </c>
    </row>
    <row r="40" spans="1:11" ht="18.75" customHeight="1" x14ac:dyDescent="0.25">
      <c r="A40" s="29"/>
      <c r="B40" s="21"/>
      <c r="C40" s="21"/>
      <c r="D40" s="21"/>
      <c r="E40" s="21"/>
      <c r="F40" s="21"/>
      <c r="G40" s="22"/>
    </row>
    <row r="41" spans="1:11" ht="30" customHeight="1" x14ac:dyDescent="0.2">
      <c r="A41" s="25"/>
      <c r="B41" s="40"/>
      <c r="C41" s="40"/>
      <c r="D41" s="40"/>
      <c r="E41" s="40"/>
      <c r="F41" s="40"/>
      <c r="G41" s="40"/>
    </row>
    <row r="42" spans="1:11" ht="15" x14ac:dyDescent="0.2">
      <c r="A42" s="25"/>
      <c r="B42" s="25"/>
      <c r="C42" s="25"/>
      <c r="D42" s="25"/>
      <c r="E42" s="25"/>
      <c r="F42" s="25"/>
      <c r="G42" s="25"/>
    </row>
    <row r="43" spans="1:11" ht="15.75" x14ac:dyDescent="0.25">
      <c r="A43" s="25"/>
      <c r="B43" s="25"/>
      <c r="C43" s="25"/>
      <c r="D43" s="25"/>
      <c r="E43" s="25"/>
      <c r="F43" s="41"/>
      <c r="G43" s="41"/>
      <c r="K43" s="6"/>
    </row>
  </sheetData>
  <mergeCells count="23">
    <mergeCell ref="A19:G19"/>
    <mergeCell ref="D1:G1"/>
    <mergeCell ref="D4:G4"/>
    <mergeCell ref="D5:G5"/>
    <mergeCell ref="D6:G6"/>
    <mergeCell ref="D7:G7"/>
    <mergeCell ref="A9:G9"/>
    <mergeCell ref="A10:G10"/>
    <mergeCell ref="A11:G11"/>
    <mergeCell ref="B15:E15"/>
    <mergeCell ref="B16:E16"/>
    <mergeCell ref="B17:G17"/>
    <mergeCell ref="B38:F38"/>
    <mergeCell ref="B39:F39"/>
    <mergeCell ref="B41:G41"/>
    <mergeCell ref="F43:G43"/>
    <mergeCell ref="B25:F25"/>
    <mergeCell ref="B27:F27"/>
    <mergeCell ref="B28:F28"/>
    <mergeCell ref="A29:G29"/>
    <mergeCell ref="B31:F31"/>
    <mergeCell ref="B35:F35"/>
    <mergeCell ref="B37:F37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opLeftCell="A7" zoomScaleNormal="100" workbookViewId="0">
      <selection activeCell="B35" sqref="B35:F35"/>
    </sheetView>
  </sheetViews>
  <sheetFormatPr defaultRowHeight="12.75" x14ac:dyDescent="0.2"/>
  <cols>
    <col min="1" max="1" width="10.85546875" bestFit="1" customWidth="1"/>
    <col min="2" max="2" width="43.28515625" customWidth="1"/>
    <col min="3" max="3" width="15.140625" customWidth="1"/>
    <col min="4" max="4" width="13.85546875" customWidth="1"/>
    <col min="5" max="5" width="13.7109375" customWidth="1"/>
    <col min="6" max="6" width="9.7109375" customWidth="1"/>
    <col min="7" max="7" width="15.28515625" customWidth="1"/>
  </cols>
  <sheetData>
    <row r="1" spans="1:7" ht="25.5" customHeight="1" x14ac:dyDescent="0.2">
      <c r="D1" s="46"/>
      <c r="E1" s="47"/>
      <c r="F1" s="47"/>
      <c r="G1" s="47"/>
    </row>
    <row r="4" spans="1:7" x14ac:dyDescent="0.2">
      <c r="D4" s="58"/>
      <c r="E4" s="58"/>
      <c r="F4" s="58"/>
      <c r="G4" s="58"/>
    </row>
    <row r="5" spans="1:7" ht="15" x14ac:dyDescent="0.2">
      <c r="B5" s="17" t="s">
        <v>8</v>
      </c>
      <c r="D5" s="59" t="s">
        <v>9</v>
      </c>
      <c r="E5" s="59"/>
      <c r="F5" s="59"/>
      <c r="G5" s="59"/>
    </row>
    <row r="6" spans="1:7" ht="35.25" customHeight="1" x14ac:dyDescent="0.2">
      <c r="B6" s="27"/>
      <c r="C6" s="27"/>
      <c r="D6" s="60"/>
      <c r="E6" s="60"/>
      <c r="F6" s="60"/>
      <c r="G6" s="60"/>
    </row>
    <row r="7" spans="1:7" ht="23.25" customHeight="1" x14ac:dyDescent="0.2">
      <c r="A7" s="25"/>
      <c r="B7" s="28" t="s">
        <v>43</v>
      </c>
      <c r="D7" s="61" t="s">
        <v>39</v>
      </c>
      <c r="E7" s="61"/>
      <c r="F7" s="61"/>
      <c r="G7" s="61"/>
    </row>
    <row r="8" spans="1:7" ht="15" x14ac:dyDescent="0.2">
      <c r="A8" s="25"/>
      <c r="B8" s="27"/>
      <c r="D8" s="27"/>
      <c r="E8" s="27"/>
      <c r="F8" s="27"/>
      <c r="G8" s="27"/>
    </row>
    <row r="9" spans="1:7" ht="68.25" customHeight="1" x14ac:dyDescent="0.2">
      <c r="A9" s="62" t="s">
        <v>82</v>
      </c>
      <c r="B9" s="63"/>
      <c r="C9" s="63"/>
      <c r="D9" s="63"/>
      <c r="E9" s="63"/>
      <c r="F9" s="63"/>
      <c r="G9" s="63"/>
    </row>
    <row r="10" spans="1:7" ht="15" customHeight="1" x14ac:dyDescent="0.2">
      <c r="A10" s="55"/>
      <c r="B10" s="55"/>
      <c r="C10" s="55"/>
      <c r="D10" s="55"/>
      <c r="E10" s="55"/>
      <c r="F10" s="55"/>
      <c r="G10" s="55"/>
    </row>
    <row r="11" spans="1:7" ht="32.25" customHeight="1" x14ac:dyDescent="0.2">
      <c r="A11" s="55" t="s">
        <v>51</v>
      </c>
      <c r="B11" s="56"/>
      <c r="C11" s="56"/>
      <c r="D11" s="56"/>
      <c r="E11" s="56"/>
      <c r="F11" s="56"/>
      <c r="G11" s="56"/>
    </row>
    <row r="12" spans="1:7" ht="15" x14ac:dyDescent="0.2">
      <c r="A12" s="25"/>
      <c r="B12" s="25" t="s">
        <v>4</v>
      </c>
      <c r="C12" s="25">
        <v>1750</v>
      </c>
      <c r="D12" s="2" t="s">
        <v>7</v>
      </c>
      <c r="E12" s="25"/>
      <c r="F12" s="25"/>
      <c r="G12" s="25"/>
    </row>
    <row r="13" spans="1:7" ht="15" x14ac:dyDescent="0.2">
      <c r="A13" s="25"/>
      <c r="B13" s="25"/>
      <c r="C13" s="25"/>
      <c r="D13" s="2"/>
      <c r="E13" s="25"/>
      <c r="F13" s="25"/>
      <c r="G13" s="25"/>
    </row>
    <row r="14" spans="1:7" ht="15" x14ac:dyDescent="0.2">
      <c r="A14" s="25"/>
      <c r="B14" s="25"/>
      <c r="C14" s="25"/>
      <c r="D14" s="2"/>
      <c r="E14" s="25"/>
      <c r="F14" s="25"/>
      <c r="G14" s="25"/>
    </row>
    <row r="15" spans="1:7" ht="15" x14ac:dyDescent="0.2">
      <c r="A15" s="25"/>
      <c r="B15" s="41" t="s">
        <v>40</v>
      </c>
      <c r="C15" s="41"/>
      <c r="D15" s="41"/>
      <c r="E15" s="41"/>
      <c r="F15" s="25"/>
      <c r="G15" s="25"/>
    </row>
    <row r="16" spans="1:7" ht="15" x14ac:dyDescent="0.2">
      <c r="A16" s="25"/>
      <c r="B16" s="57" t="s">
        <v>11</v>
      </c>
      <c r="C16" s="57"/>
      <c r="D16" s="57"/>
      <c r="E16" s="57"/>
      <c r="F16" s="25"/>
      <c r="G16" s="25"/>
    </row>
    <row r="17" spans="1:8" ht="15" x14ac:dyDescent="0.2">
      <c r="A17" s="25"/>
      <c r="B17" s="57" t="s">
        <v>80</v>
      </c>
      <c r="C17" s="57"/>
      <c r="D17" s="57"/>
      <c r="E17" s="57"/>
      <c r="F17" s="57"/>
      <c r="G17" s="57"/>
    </row>
    <row r="18" spans="1:8" ht="67.5" customHeight="1" x14ac:dyDescent="0.2">
      <c r="A18" s="8" t="s">
        <v>12</v>
      </c>
      <c r="B18" s="8" t="s">
        <v>0</v>
      </c>
      <c r="C18" s="8" t="s">
        <v>13</v>
      </c>
      <c r="D18" s="8" t="s">
        <v>1</v>
      </c>
      <c r="E18" s="8" t="s">
        <v>6</v>
      </c>
      <c r="F18" s="8" t="s">
        <v>2</v>
      </c>
      <c r="G18" s="8" t="s">
        <v>3</v>
      </c>
      <c r="H18" s="1"/>
    </row>
    <row r="19" spans="1:8" ht="21" customHeight="1" x14ac:dyDescent="0.2">
      <c r="A19" s="48" t="s">
        <v>27</v>
      </c>
      <c r="B19" s="49"/>
      <c r="C19" s="49"/>
      <c r="D19" s="49"/>
      <c r="E19" s="49"/>
      <c r="F19" s="49"/>
      <c r="G19" s="50"/>
      <c r="H19" s="1"/>
    </row>
    <row r="20" spans="1:8" ht="33.75" customHeight="1" x14ac:dyDescent="0.2">
      <c r="A20" s="13" t="s">
        <v>17</v>
      </c>
      <c r="B20" s="24" t="s">
        <v>15</v>
      </c>
      <c r="C20" s="11" t="s">
        <v>16</v>
      </c>
      <c r="D20" s="11" t="s">
        <v>5</v>
      </c>
      <c r="E20" s="11">
        <v>389.6</v>
      </c>
      <c r="F20" s="11">
        <f>C12/100</f>
        <v>17.5</v>
      </c>
      <c r="G20" s="15">
        <f>E20*F20</f>
        <v>6818</v>
      </c>
    </row>
    <row r="21" spans="1:8" ht="78" hidden="1" customHeight="1" x14ac:dyDescent="0.2">
      <c r="A21" s="13"/>
      <c r="B21" s="12"/>
      <c r="C21" s="11"/>
      <c r="D21" s="11"/>
      <c r="E21" s="11"/>
      <c r="F21" s="11"/>
      <c r="G21" s="15"/>
    </row>
    <row r="22" spans="1:8" ht="78" hidden="1" customHeight="1" x14ac:dyDescent="0.2">
      <c r="A22" s="13" t="s">
        <v>18</v>
      </c>
      <c r="B22" s="12" t="s">
        <v>26</v>
      </c>
      <c r="C22" s="11" t="s">
        <v>21</v>
      </c>
      <c r="D22" s="11" t="s">
        <v>14</v>
      </c>
      <c r="E22" s="11" t="s">
        <v>14</v>
      </c>
      <c r="F22" s="11" t="s">
        <v>14</v>
      </c>
      <c r="G22" s="15" t="s">
        <v>14</v>
      </c>
    </row>
    <row r="23" spans="1:8" ht="66" hidden="1" customHeight="1" x14ac:dyDescent="0.2">
      <c r="A23" s="13" t="s">
        <v>19</v>
      </c>
      <c r="B23" s="12" t="s">
        <v>23</v>
      </c>
      <c r="C23" s="11" t="s">
        <v>38</v>
      </c>
      <c r="D23" s="11" t="s">
        <v>14</v>
      </c>
      <c r="E23" s="11" t="s">
        <v>14</v>
      </c>
      <c r="F23" s="11" t="s">
        <v>14</v>
      </c>
      <c r="G23" s="15" t="s">
        <v>14</v>
      </c>
    </row>
    <row r="24" spans="1:8" ht="48.75" customHeight="1" x14ac:dyDescent="0.2">
      <c r="A24" s="13" t="s">
        <v>18</v>
      </c>
      <c r="B24" s="12" t="s">
        <v>42</v>
      </c>
      <c r="C24" s="11" t="s">
        <v>48</v>
      </c>
      <c r="D24" s="11" t="s">
        <v>14</v>
      </c>
      <c r="E24" s="11" t="s">
        <v>14</v>
      </c>
      <c r="F24" s="11" t="s">
        <v>14</v>
      </c>
      <c r="G24" s="15"/>
    </row>
    <row r="25" spans="1:8" ht="17.25" customHeight="1" x14ac:dyDescent="0.2">
      <c r="A25" s="13" t="s">
        <v>19</v>
      </c>
      <c r="B25" s="42" t="s">
        <v>49</v>
      </c>
      <c r="C25" s="43"/>
      <c r="D25" s="43"/>
      <c r="E25" s="43"/>
      <c r="F25" s="44"/>
      <c r="G25" s="15">
        <f>G20*3.5</f>
        <v>23863</v>
      </c>
    </row>
    <row r="26" spans="1:8" ht="127.5" customHeight="1" x14ac:dyDescent="0.2">
      <c r="A26" s="13" t="s">
        <v>20</v>
      </c>
      <c r="B26" s="12" t="s">
        <v>50</v>
      </c>
      <c r="C26" s="11" t="s">
        <v>78</v>
      </c>
      <c r="D26" s="11" t="s">
        <v>14</v>
      </c>
      <c r="E26" s="11" t="s">
        <v>14</v>
      </c>
      <c r="F26" s="11" t="s">
        <v>14</v>
      </c>
      <c r="G26" s="15" t="s">
        <v>14</v>
      </c>
    </row>
    <row r="27" spans="1:8" ht="24.75" customHeight="1" x14ac:dyDescent="0.2">
      <c r="A27" s="13" t="s">
        <v>22</v>
      </c>
      <c r="B27" s="37" t="s">
        <v>25</v>
      </c>
      <c r="C27" s="38"/>
      <c r="D27" s="38"/>
      <c r="E27" s="38"/>
      <c r="F27" s="39"/>
      <c r="G27" s="15">
        <f>G25*0.3426</f>
        <v>8175.4638000000004</v>
      </c>
    </row>
    <row r="28" spans="1:8" ht="33" customHeight="1" x14ac:dyDescent="0.2">
      <c r="A28" s="13" t="s">
        <v>24</v>
      </c>
      <c r="B28" s="42" t="s">
        <v>46</v>
      </c>
      <c r="C28" s="43"/>
      <c r="D28" s="43"/>
      <c r="E28" s="43"/>
      <c r="F28" s="44"/>
      <c r="G28" s="19">
        <f>G27*7.19</f>
        <v>58781.584722000007</v>
      </c>
    </row>
    <row r="29" spans="1:8" ht="23.25" customHeight="1" x14ac:dyDescent="0.2">
      <c r="A29" s="52" t="s">
        <v>28</v>
      </c>
      <c r="B29" s="53"/>
      <c r="C29" s="53"/>
      <c r="D29" s="53"/>
      <c r="E29" s="53"/>
      <c r="F29" s="53"/>
      <c r="G29" s="54"/>
    </row>
    <row r="30" spans="1:8" ht="32.25" customHeight="1" x14ac:dyDescent="0.2">
      <c r="A30" s="13" t="s">
        <v>29</v>
      </c>
      <c r="B30" s="9" t="s">
        <v>30</v>
      </c>
      <c r="C30" s="11" t="s">
        <v>32</v>
      </c>
      <c r="D30" s="11" t="s">
        <v>5</v>
      </c>
      <c r="E30" s="11">
        <v>287</v>
      </c>
      <c r="F30" s="11">
        <f>C12/100</f>
        <v>17.5</v>
      </c>
      <c r="G30" s="15">
        <f>E30*F30</f>
        <v>5022.5</v>
      </c>
    </row>
    <row r="31" spans="1:8" ht="32.25" hidden="1" customHeight="1" x14ac:dyDescent="0.2">
      <c r="A31" s="11"/>
      <c r="B31" s="51" t="s">
        <v>10</v>
      </c>
      <c r="C31" s="51"/>
      <c r="D31" s="51"/>
      <c r="E31" s="51"/>
      <c r="F31" s="51"/>
      <c r="G31" s="10">
        <v>1</v>
      </c>
    </row>
    <row r="32" spans="1:8" ht="78.75" hidden="1" customHeight="1" x14ac:dyDescent="0.2">
      <c r="A32" s="13" t="s">
        <v>31</v>
      </c>
      <c r="B32" s="26" t="s">
        <v>26</v>
      </c>
      <c r="C32" s="11" t="s">
        <v>21</v>
      </c>
      <c r="D32" s="11" t="s">
        <v>14</v>
      </c>
      <c r="E32" s="11" t="s">
        <v>14</v>
      </c>
      <c r="F32" s="11" t="s">
        <v>14</v>
      </c>
      <c r="G32" s="15" t="s">
        <v>14</v>
      </c>
    </row>
    <row r="33" spans="1:11" ht="78.75" hidden="1" customHeight="1" x14ac:dyDescent="0.2">
      <c r="A33" s="13" t="s">
        <v>33</v>
      </c>
      <c r="B33" s="14" t="s">
        <v>23</v>
      </c>
      <c r="C33" s="11" t="s">
        <v>38</v>
      </c>
      <c r="D33" s="11" t="s">
        <v>14</v>
      </c>
      <c r="E33" s="11" t="s">
        <v>14</v>
      </c>
      <c r="F33" s="11" t="s">
        <v>14</v>
      </c>
      <c r="G33" s="15" t="s">
        <v>14</v>
      </c>
    </row>
    <row r="34" spans="1:11" ht="51.75" customHeight="1" x14ac:dyDescent="0.2">
      <c r="A34" s="13" t="s">
        <v>31</v>
      </c>
      <c r="B34" s="12" t="s">
        <v>42</v>
      </c>
      <c r="C34" s="11" t="s">
        <v>48</v>
      </c>
      <c r="D34" s="11" t="s">
        <v>14</v>
      </c>
      <c r="E34" s="11" t="s">
        <v>14</v>
      </c>
      <c r="F34" s="11" t="s">
        <v>14</v>
      </c>
      <c r="G34" s="15" t="s">
        <v>14</v>
      </c>
      <c r="H34" s="23"/>
    </row>
    <row r="35" spans="1:11" ht="22.5" customHeight="1" x14ac:dyDescent="0.2">
      <c r="A35" s="13" t="s">
        <v>33</v>
      </c>
      <c r="B35" s="42" t="s">
        <v>102</v>
      </c>
      <c r="C35" s="43"/>
      <c r="D35" s="43"/>
      <c r="E35" s="43"/>
      <c r="F35" s="44"/>
      <c r="G35" s="15">
        <f>G30*3.5</f>
        <v>17578.75</v>
      </c>
    </row>
    <row r="36" spans="1:11" ht="135" x14ac:dyDescent="0.2">
      <c r="A36" s="13" t="s">
        <v>37</v>
      </c>
      <c r="B36" s="12" t="s">
        <v>103</v>
      </c>
      <c r="C36" s="11" t="s">
        <v>104</v>
      </c>
      <c r="D36" s="11" t="s">
        <v>14</v>
      </c>
      <c r="E36" s="11" t="s">
        <v>14</v>
      </c>
      <c r="F36" s="11" t="s">
        <v>14</v>
      </c>
      <c r="G36" s="11" t="s">
        <v>14</v>
      </c>
    </row>
    <row r="37" spans="1:11" ht="22.5" customHeight="1" x14ac:dyDescent="0.2">
      <c r="A37" s="13" t="s">
        <v>35</v>
      </c>
      <c r="B37" s="42" t="s">
        <v>34</v>
      </c>
      <c r="C37" s="67"/>
      <c r="D37" s="67"/>
      <c r="E37" s="67"/>
      <c r="F37" s="68"/>
      <c r="G37" s="15">
        <f>G35*0.7063</f>
        <v>12415.871125000001</v>
      </c>
    </row>
    <row r="38" spans="1:11" ht="34.5" customHeight="1" x14ac:dyDescent="0.2">
      <c r="A38" s="13" t="s">
        <v>105</v>
      </c>
      <c r="B38" s="42" t="s">
        <v>47</v>
      </c>
      <c r="C38" s="43"/>
      <c r="D38" s="43"/>
      <c r="E38" s="43"/>
      <c r="F38" s="44"/>
      <c r="G38" s="19">
        <f>G37*7.19</f>
        <v>89270.113388750018</v>
      </c>
    </row>
    <row r="39" spans="1:11" ht="18.75" customHeight="1" x14ac:dyDescent="0.25">
      <c r="A39" s="30">
        <v>3</v>
      </c>
      <c r="B39" s="45" t="s">
        <v>36</v>
      </c>
      <c r="C39" s="45"/>
      <c r="D39" s="45"/>
      <c r="E39" s="45"/>
      <c r="F39" s="45"/>
      <c r="G39" s="18">
        <f>G38+G28</f>
        <v>148051.69811075003</v>
      </c>
    </row>
    <row r="40" spans="1:11" ht="18.75" customHeight="1" x14ac:dyDescent="0.25">
      <c r="A40" s="29"/>
      <c r="B40" s="21"/>
      <c r="C40" s="21"/>
      <c r="D40" s="21"/>
      <c r="E40" s="21"/>
      <c r="F40" s="21"/>
      <c r="G40" s="22"/>
    </row>
    <row r="41" spans="1:11" ht="30" customHeight="1" x14ac:dyDescent="0.2">
      <c r="A41" s="25"/>
      <c r="B41" s="40"/>
      <c r="C41" s="40"/>
      <c r="D41" s="40"/>
      <c r="E41" s="40"/>
      <c r="F41" s="40"/>
      <c r="G41" s="40"/>
    </row>
    <row r="42" spans="1:11" ht="15" x14ac:dyDescent="0.2">
      <c r="A42" s="25"/>
      <c r="B42" s="25"/>
      <c r="C42" s="25"/>
      <c r="D42" s="25"/>
      <c r="E42" s="25"/>
      <c r="F42" s="25"/>
      <c r="G42" s="25"/>
    </row>
    <row r="43" spans="1:11" ht="15.75" x14ac:dyDescent="0.25">
      <c r="A43" s="25"/>
      <c r="B43" s="25"/>
      <c r="C43" s="25"/>
      <c r="D43" s="25"/>
      <c r="E43" s="25"/>
      <c r="F43" s="41"/>
      <c r="G43" s="41"/>
      <c r="K43" s="6"/>
    </row>
  </sheetData>
  <mergeCells count="23">
    <mergeCell ref="A19:G19"/>
    <mergeCell ref="D1:G1"/>
    <mergeCell ref="D4:G4"/>
    <mergeCell ref="D5:G5"/>
    <mergeCell ref="D6:G6"/>
    <mergeCell ref="D7:G7"/>
    <mergeCell ref="A9:G9"/>
    <mergeCell ref="A10:G10"/>
    <mergeCell ref="A11:G11"/>
    <mergeCell ref="B15:E15"/>
    <mergeCell ref="B16:E16"/>
    <mergeCell ref="B17:G17"/>
    <mergeCell ref="B38:F38"/>
    <mergeCell ref="B39:F39"/>
    <mergeCell ref="B41:G41"/>
    <mergeCell ref="F43:G43"/>
    <mergeCell ref="B25:F25"/>
    <mergeCell ref="B27:F27"/>
    <mergeCell ref="B28:F28"/>
    <mergeCell ref="A29:G29"/>
    <mergeCell ref="B31:F31"/>
    <mergeCell ref="B35:F35"/>
    <mergeCell ref="B37:F37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opLeftCell="A7" zoomScaleNormal="100" workbookViewId="0">
      <selection activeCell="B35" sqref="B35:F35"/>
    </sheetView>
  </sheetViews>
  <sheetFormatPr defaultRowHeight="12.75" x14ac:dyDescent="0.2"/>
  <cols>
    <col min="1" max="1" width="10.85546875" bestFit="1" customWidth="1"/>
    <col min="2" max="2" width="43.28515625" customWidth="1"/>
    <col min="3" max="3" width="15.140625" customWidth="1"/>
    <col min="4" max="4" width="13.85546875" customWidth="1"/>
    <col min="5" max="5" width="13.7109375" customWidth="1"/>
    <col min="6" max="6" width="9.7109375" customWidth="1"/>
    <col min="7" max="7" width="15.28515625" customWidth="1"/>
  </cols>
  <sheetData>
    <row r="1" spans="1:7" ht="25.5" customHeight="1" x14ac:dyDescent="0.2">
      <c r="D1" s="46"/>
      <c r="E1" s="47"/>
      <c r="F1" s="47"/>
      <c r="G1" s="47"/>
    </row>
    <row r="4" spans="1:7" x14ac:dyDescent="0.2">
      <c r="D4" s="58"/>
      <c r="E4" s="58"/>
      <c r="F4" s="58"/>
      <c r="G4" s="58"/>
    </row>
    <row r="5" spans="1:7" ht="15" x14ac:dyDescent="0.2">
      <c r="B5" s="17" t="s">
        <v>8</v>
      </c>
      <c r="D5" s="59" t="s">
        <v>9</v>
      </c>
      <c r="E5" s="59"/>
      <c r="F5" s="59"/>
      <c r="G5" s="59"/>
    </row>
    <row r="6" spans="1:7" ht="35.25" customHeight="1" x14ac:dyDescent="0.2">
      <c r="B6" s="27"/>
      <c r="C6" s="27"/>
      <c r="D6" s="60"/>
      <c r="E6" s="60"/>
      <c r="F6" s="60"/>
      <c r="G6" s="60"/>
    </row>
    <row r="7" spans="1:7" ht="23.25" customHeight="1" x14ac:dyDescent="0.2">
      <c r="A7" s="25"/>
      <c r="B7" s="28" t="s">
        <v>43</v>
      </c>
      <c r="D7" s="61" t="s">
        <v>39</v>
      </c>
      <c r="E7" s="61"/>
      <c r="F7" s="61"/>
      <c r="G7" s="61"/>
    </row>
    <row r="8" spans="1:7" ht="15" x14ac:dyDescent="0.2">
      <c r="A8" s="25"/>
      <c r="B8" s="27"/>
      <c r="D8" s="27"/>
      <c r="E8" s="27"/>
      <c r="F8" s="27"/>
      <c r="G8" s="27"/>
    </row>
    <row r="9" spans="1:7" ht="68.25" customHeight="1" x14ac:dyDescent="0.2">
      <c r="A9" s="62" t="s">
        <v>83</v>
      </c>
      <c r="B9" s="63"/>
      <c r="C9" s="63"/>
      <c r="D9" s="63"/>
      <c r="E9" s="63"/>
      <c r="F9" s="63"/>
      <c r="G9" s="63"/>
    </row>
    <row r="10" spans="1:7" ht="15" customHeight="1" x14ac:dyDescent="0.2">
      <c r="A10" s="55"/>
      <c r="B10" s="55"/>
      <c r="C10" s="55"/>
      <c r="D10" s="55"/>
      <c r="E10" s="55"/>
      <c r="F10" s="55"/>
      <c r="G10" s="55"/>
    </row>
    <row r="11" spans="1:7" ht="32.25" customHeight="1" x14ac:dyDescent="0.2">
      <c r="A11" s="55" t="s">
        <v>51</v>
      </c>
      <c r="B11" s="56"/>
      <c r="C11" s="56"/>
      <c r="D11" s="56"/>
      <c r="E11" s="56"/>
      <c r="F11" s="56"/>
      <c r="G11" s="56"/>
    </row>
    <row r="12" spans="1:7" ht="15" x14ac:dyDescent="0.2">
      <c r="A12" s="25"/>
      <c r="B12" s="25" t="s">
        <v>4</v>
      </c>
      <c r="C12" s="25">
        <v>1785</v>
      </c>
      <c r="D12" s="2" t="s">
        <v>7</v>
      </c>
      <c r="E12" s="25"/>
      <c r="F12" s="25"/>
      <c r="G12" s="25"/>
    </row>
    <row r="13" spans="1:7" ht="15" x14ac:dyDescent="0.2">
      <c r="A13" s="25"/>
      <c r="B13" s="25"/>
      <c r="C13" s="25"/>
      <c r="D13" s="2"/>
      <c r="E13" s="25"/>
      <c r="F13" s="25"/>
      <c r="G13" s="25"/>
    </row>
    <row r="14" spans="1:7" ht="15" x14ac:dyDescent="0.2">
      <c r="A14" s="25"/>
      <c r="B14" s="25"/>
      <c r="C14" s="25"/>
      <c r="D14" s="2"/>
      <c r="E14" s="25"/>
      <c r="F14" s="25"/>
      <c r="G14" s="25"/>
    </row>
    <row r="15" spans="1:7" ht="15" x14ac:dyDescent="0.2">
      <c r="A15" s="25"/>
      <c r="B15" s="41" t="s">
        <v>40</v>
      </c>
      <c r="C15" s="41"/>
      <c r="D15" s="41"/>
      <c r="E15" s="41"/>
      <c r="F15" s="25"/>
      <c r="G15" s="25"/>
    </row>
    <row r="16" spans="1:7" ht="15" x14ac:dyDescent="0.2">
      <c r="A16" s="25"/>
      <c r="B16" s="57" t="s">
        <v>11</v>
      </c>
      <c r="C16" s="57"/>
      <c r="D16" s="57"/>
      <c r="E16" s="57"/>
      <c r="F16" s="25"/>
      <c r="G16" s="25"/>
    </row>
    <row r="17" spans="1:8" ht="15" x14ac:dyDescent="0.2">
      <c r="A17" s="25"/>
      <c r="B17" s="57" t="s">
        <v>80</v>
      </c>
      <c r="C17" s="57"/>
      <c r="D17" s="57"/>
      <c r="E17" s="57"/>
      <c r="F17" s="57"/>
      <c r="G17" s="57"/>
    </row>
    <row r="18" spans="1:8" ht="67.5" customHeight="1" x14ac:dyDescent="0.2">
      <c r="A18" s="8" t="s">
        <v>12</v>
      </c>
      <c r="B18" s="8" t="s">
        <v>0</v>
      </c>
      <c r="C18" s="8" t="s">
        <v>13</v>
      </c>
      <c r="D18" s="8" t="s">
        <v>1</v>
      </c>
      <c r="E18" s="8" t="s">
        <v>6</v>
      </c>
      <c r="F18" s="8" t="s">
        <v>2</v>
      </c>
      <c r="G18" s="8" t="s">
        <v>3</v>
      </c>
      <c r="H18" s="1"/>
    </row>
    <row r="19" spans="1:8" ht="21" customHeight="1" x14ac:dyDescent="0.2">
      <c r="A19" s="48" t="s">
        <v>27</v>
      </c>
      <c r="B19" s="49"/>
      <c r="C19" s="49"/>
      <c r="D19" s="49"/>
      <c r="E19" s="49"/>
      <c r="F19" s="49"/>
      <c r="G19" s="50"/>
      <c r="H19" s="1"/>
    </row>
    <row r="20" spans="1:8" ht="33.75" customHeight="1" x14ac:dyDescent="0.2">
      <c r="A20" s="13" t="s">
        <v>17</v>
      </c>
      <c r="B20" s="24" t="s">
        <v>15</v>
      </c>
      <c r="C20" s="11" t="s">
        <v>16</v>
      </c>
      <c r="D20" s="11" t="s">
        <v>5</v>
      </c>
      <c r="E20" s="11">
        <v>389.6</v>
      </c>
      <c r="F20" s="11">
        <f>C12/100</f>
        <v>17.850000000000001</v>
      </c>
      <c r="G20" s="15">
        <f>E20*F20</f>
        <v>6954.3600000000006</v>
      </c>
    </row>
    <row r="21" spans="1:8" ht="78" hidden="1" customHeight="1" x14ac:dyDescent="0.2">
      <c r="A21" s="13"/>
      <c r="B21" s="12"/>
      <c r="C21" s="11"/>
      <c r="D21" s="11"/>
      <c r="E21" s="11"/>
      <c r="F21" s="11"/>
      <c r="G21" s="15"/>
    </row>
    <row r="22" spans="1:8" ht="78" hidden="1" customHeight="1" x14ac:dyDescent="0.2">
      <c r="A22" s="13" t="s">
        <v>18</v>
      </c>
      <c r="B22" s="12" t="s">
        <v>26</v>
      </c>
      <c r="C22" s="11" t="s">
        <v>21</v>
      </c>
      <c r="D22" s="11" t="s">
        <v>14</v>
      </c>
      <c r="E22" s="11" t="s">
        <v>14</v>
      </c>
      <c r="F22" s="11" t="s">
        <v>14</v>
      </c>
      <c r="G22" s="15" t="s">
        <v>14</v>
      </c>
    </row>
    <row r="23" spans="1:8" ht="66" hidden="1" customHeight="1" x14ac:dyDescent="0.2">
      <c r="A23" s="13" t="s">
        <v>19</v>
      </c>
      <c r="B23" s="12" t="s">
        <v>23</v>
      </c>
      <c r="C23" s="11" t="s">
        <v>38</v>
      </c>
      <c r="D23" s="11" t="s">
        <v>14</v>
      </c>
      <c r="E23" s="11" t="s">
        <v>14</v>
      </c>
      <c r="F23" s="11" t="s">
        <v>14</v>
      </c>
      <c r="G23" s="15" t="s">
        <v>14</v>
      </c>
    </row>
    <row r="24" spans="1:8" ht="48.75" customHeight="1" x14ac:dyDescent="0.2">
      <c r="A24" s="13" t="s">
        <v>18</v>
      </c>
      <c r="B24" s="12" t="s">
        <v>42</v>
      </c>
      <c r="C24" s="11" t="s">
        <v>48</v>
      </c>
      <c r="D24" s="11" t="s">
        <v>14</v>
      </c>
      <c r="E24" s="11" t="s">
        <v>14</v>
      </c>
      <c r="F24" s="11" t="s">
        <v>14</v>
      </c>
      <c r="G24" s="15"/>
    </row>
    <row r="25" spans="1:8" ht="17.25" customHeight="1" x14ac:dyDescent="0.2">
      <c r="A25" s="13" t="s">
        <v>19</v>
      </c>
      <c r="B25" s="42" t="s">
        <v>49</v>
      </c>
      <c r="C25" s="43"/>
      <c r="D25" s="43"/>
      <c r="E25" s="43"/>
      <c r="F25" s="44"/>
      <c r="G25" s="15">
        <f>G20*3.5</f>
        <v>24340.260000000002</v>
      </c>
    </row>
    <row r="26" spans="1:8" ht="127.5" customHeight="1" x14ac:dyDescent="0.2">
      <c r="A26" s="13" t="s">
        <v>20</v>
      </c>
      <c r="B26" s="12" t="s">
        <v>50</v>
      </c>
      <c r="C26" s="11" t="s">
        <v>78</v>
      </c>
      <c r="D26" s="11" t="s">
        <v>14</v>
      </c>
      <c r="E26" s="11" t="s">
        <v>14</v>
      </c>
      <c r="F26" s="11" t="s">
        <v>14</v>
      </c>
      <c r="G26" s="15" t="s">
        <v>14</v>
      </c>
    </row>
    <row r="27" spans="1:8" ht="24.75" customHeight="1" x14ac:dyDescent="0.2">
      <c r="A27" s="13" t="s">
        <v>22</v>
      </c>
      <c r="B27" s="37" t="s">
        <v>25</v>
      </c>
      <c r="C27" s="38"/>
      <c r="D27" s="38"/>
      <c r="E27" s="38"/>
      <c r="F27" s="39"/>
      <c r="G27" s="15">
        <f>G25*0.3426</f>
        <v>8338.9730760000002</v>
      </c>
    </row>
    <row r="28" spans="1:8" ht="33" customHeight="1" x14ac:dyDescent="0.2">
      <c r="A28" s="13" t="s">
        <v>24</v>
      </c>
      <c r="B28" s="42" t="s">
        <v>46</v>
      </c>
      <c r="C28" s="43"/>
      <c r="D28" s="43"/>
      <c r="E28" s="43"/>
      <c r="F28" s="44"/>
      <c r="G28" s="19">
        <f>G27*7.19</f>
        <v>59957.216416440002</v>
      </c>
    </row>
    <row r="29" spans="1:8" ht="23.25" customHeight="1" x14ac:dyDescent="0.2">
      <c r="A29" s="52" t="s">
        <v>28</v>
      </c>
      <c r="B29" s="53"/>
      <c r="C29" s="53"/>
      <c r="D29" s="53"/>
      <c r="E29" s="53"/>
      <c r="F29" s="53"/>
      <c r="G29" s="54"/>
    </row>
    <row r="30" spans="1:8" ht="32.25" customHeight="1" x14ac:dyDescent="0.2">
      <c r="A30" s="13" t="s">
        <v>29</v>
      </c>
      <c r="B30" s="9" t="s">
        <v>30</v>
      </c>
      <c r="C30" s="11" t="s">
        <v>32</v>
      </c>
      <c r="D30" s="11" t="s">
        <v>5</v>
      </c>
      <c r="E30" s="11">
        <v>287</v>
      </c>
      <c r="F30" s="11">
        <f>C12/100</f>
        <v>17.850000000000001</v>
      </c>
      <c r="G30" s="15">
        <f>E30*F30</f>
        <v>5122.9500000000007</v>
      </c>
    </row>
    <row r="31" spans="1:8" ht="32.25" hidden="1" customHeight="1" x14ac:dyDescent="0.2">
      <c r="A31" s="11"/>
      <c r="B31" s="51" t="s">
        <v>10</v>
      </c>
      <c r="C31" s="51"/>
      <c r="D31" s="51"/>
      <c r="E31" s="51"/>
      <c r="F31" s="51"/>
      <c r="G31" s="10">
        <v>1</v>
      </c>
    </row>
    <row r="32" spans="1:8" ht="78.75" hidden="1" customHeight="1" x14ac:dyDescent="0.2">
      <c r="A32" s="13" t="s">
        <v>31</v>
      </c>
      <c r="B32" s="26" t="s">
        <v>26</v>
      </c>
      <c r="C32" s="11" t="s">
        <v>21</v>
      </c>
      <c r="D32" s="11" t="s">
        <v>14</v>
      </c>
      <c r="E32" s="11" t="s">
        <v>14</v>
      </c>
      <c r="F32" s="11" t="s">
        <v>14</v>
      </c>
      <c r="G32" s="15" t="s">
        <v>14</v>
      </c>
    </row>
    <row r="33" spans="1:11" ht="78.75" hidden="1" customHeight="1" x14ac:dyDescent="0.2">
      <c r="A33" s="13" t="s">
        <v>33</v>
      </c>
      <c r="B33" s="14" t="s">
        <v>23</v>
      </c>
      <c r="C33" s="11" t="s">
        <v>38</v>
      </c>
      <c r="D33" s="11" t="s">
        <v>14</v>
      </c>
      <c r="E33" s="11" t="s">
        <v>14</v>
      </c>
      <c r="F33" s="11" t="s">
        <v>14</v>
      </c>
      <c r="G33" s="15" t="s">
        <v>14</v>
      </c>
    </row>
    <row r="34" spans="1:11" ht="51.75" customHeight="1" x14ac:dyDescent="0.2">
      <c r="A34" s="13" t="s">
        <v>31</v>
      </c>
      <c r="B34" s="12" t="s">
        <v>42</v>
      </c>
      <c r="C34" s="11" t="s">
        <v>48</v>
      </c>
      <c r="D34" s="11" t="s">
        <v>14</v>
      </c>
      <c r="E34" s="11" t="s">
        <v>14</v>
      </c>
      <c r="F34" s="11" t="s">
        <v>14</v>
      </c>
      <c r="G34" s="15" t="s">
        <v>14</v>
      </c>
      <c r="H34" s="23"/>
    </row>
    <row r="35" spans="1:11" ht="22.5" customHeight="1" x14ac:dyDescent="0.2">
      <c r="A35" s="13" t="s">
        <v>33</v>
      </c>
      <c r="B35" s="42" t="s">
        <v>102</v>
      </c>
      <c r="C35" s="43"/>
      <c r="D35" s="43"/>
      <c r="E35" s="43"/>
      <c r="F35" s="44"/>
      <c r="G35" s="15">
        <f>G30*3.5</f>
        <v>17930.325000000004</v>
      </c>
    </row>
    <row r="36" spans="1:11" ht="135" x14ac:dyDescent="0.2">
      <c r="A36" s="13" t="s">
        <v>37</v>
      </c>
      <c r="B36" s="12" t="s">
        <v>103</v>
      </c>
      <c r="C36" s="11" t="s">
        <v>104</v>
      </c>
      <c r="D36" s="11" t="s">
        <v>14</v>
      </c>
      <c r="E36" s="11" t="s">
        <v>14</v>
      </c>
      <c r="F36" s="11" t="s">
        <v>14</v>
      </c>
      <c r="G36" s="11" t="s">
        <v>14</v>
      </c>
    </row>
    <row r="37" spans="1:11" ht="22.5" customHeight="1" x14ac:dyDescent="0.2">
      <c r="A37" s="13" t="s">
        <v>35</v>
      </c>
      <c r="B37" s="42" t="s">
        <v>34</v>
      </c>
      <c r="C37" s="67"/>
      <c r="D37" s="67"/>
      <c r="E37" s="67"/>
      <c r="F37" s="68"/>
      <c r="G37" s="15">
        <f>G35*0.7063</f>
        <v>12664.188547500004</v>
      </c>
    </row>
    <row r="38" spans="1:11" ht="34.5" customHeight="1" x14ac:dyDescent="0.2">
      <c r="A38" s="13" t="s">
        <v>105</v>
      </c>
      <c r="B38" s="42" t="s">
        <v>47</v>
      </c>
      <c r="C38" s="43"/>
      <c r="D38" s="43"/>
      <c r="E38" s="43"/>
      <c r="F38" s="44"/>
      <c r="G38" s="19">
        <f>G37*7.19</f>
        <v>91055.515656525036</v>
      </c>
    </row>
    <row r="39" spans="1:11" ht="18.75" customHeight="1" x14ac:dyDescent="0.25">
      <c r="A39" s="30">
        <v>3</v>
      </c>
      <c r="B39" s="45" t="s">
        <v>36</v>
      </c>
      <c r="C39" s="45"/>
      <c r="D39" s="45"/>
      <c r="E39" s="45"/>
      <c r="F39" s="45"/>
      <c r="G39" s="18">
        <f>G38+G28</f>
        <v>151012.73207296504</v>
      </c>
    </row>
    <row r="40" spans="1:11" ht="18.75" customHeight="1" x14ac:dyDescent="0.25">
      <c r="A40" s="29"/>
      <c r="B40" s="21"/>
      <c r="C40" s="21"/>
      <c r="D40" s="21"/>
      <c r="E40" s="21"/>
      <c r="F40" s="21"/>
      <c r="G40" s="22"/>
    </row>
    <row r="41" spans="1:11" ht="30" customHeight="1" x14ac:dyDescent="0.2">
      <c r="A41" s="25"/>
      <c r="B41" s="40"/>
      <c r="C41" s="40"/>
      <c r="D41" s="40"/>
      <c r="E41" s="40"/>
      <c r="F41" s="40"/>
      <c r="G41" s="40"/>
    </row>
    <row r="42" spans="1:11" ht="15" x14ac:dyDescent="0.2">
      <c r="A42" s="25"/>
      <c r="B42" s="25"/>
      <c r="C42" s="25"/>
      <c r="D42" s="25"/>
      <c r="E42" s="25"/>
      <c r="F42" s="25"/>
      <c r="G42" s="25"/>
    </row>
    <row r="43" spans="1:11" ht="15.75" x14ac:dyDescent="0.25">
      <c r="A43" s="25"/>
      <c r="B43" s="25"/>
      <c r="C43" s="25"/>
      <c r="D43" s="25"/>
      <c r="E43" s="25"/>
      <c r="F43" s="41"/>
      <c r="G43" s="41"/>
      <c r="K43" s="6"/>
    </row>
  </sheetData>
  <mergeCells count="23">
    <mergeCell ref="A19:G19"/>
    <mergeCell ref="D1:G1"/>
    <mergeCell ref="D4:G4"/>
    <mergeCell ref="D5:G5"/>
    <mergeCell ref="D6:G6"/>
    <mergeCell ref="D7:G7"/>
    <mergeCell ref="A9:G9"/>
    <mergeCell ref="A10:G10"/>
    <mergeCell ref="A11:G11"/>
    <mergeCell ref="B15:E15"/>
    <mergeCell ref="B16:E16"/>
    <mergeCell ref="B17:G17"/>
    <mergeCell ref="B38:F38"/>
    <mergeCell ref="B39:F39"/>
    <mergeCell ref="B41:G41"/>
    <mergeCell ref="F43:G43"/>
    <mergeCell ref="B25:F25"/>
    <mergeCell ref="B27:F27"/>
    <mergeCell ref="B28:F28"/>
    <mergeCell ref="A29:G29"/>
    <mergeCell ref="B31:F31"/>
    <mergeCell ref="B35:F35"/>
    <mergeCell ref="B37:F37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opLeftCell="A7" zoomScaleNormal="100" workbookViewId="0">
      <selection activeCell="B35" sqref="B35:F35"/>
    </sheetView>
  </sheetViews>
  <sheetFormatPr defaultRowHeight="12.75" x14ac:dyDescent="0.2"/>
  <cols>
    <col min="1" max="1" width="10.85546875" bestFit="1" customWidth="1"/>
    <col min="2" max="2" width="43.28515625" customWidth="1"/>
    <col min="3" max="3" width="15.140625" customWidth="1"/>
    <col min="4" max="4" width="13.85546875" customWidth="1"/>
    <col min="5" max="5" width="13.7109375" customWidth="1"/>
    <col min="6" max="6" width="9.7109375" customWidth="1"/>
    <col min="7" max="7" width="15.28515625" customWidth="1"/>
  </cols>
  <sheetData>
    <row r="1" spans="1:7" ht="25.5" customHeight="1" x14ac:dyDescent="0.2">
      <c r="D1" s="46"/>
      <c r="E1" s="47"/>
      <c r="F1" s="47"/>
      <c r="G1" s="47"/>
    </row>
    <row r="4" spans="1:7" x14ac:dyDescent="0.2">
      <c r="D4" s="58"/>
      <c r="E4" s="58"/>
      <c r="F4" s="58"/>
      <c r="G4" s="58"/>
    </row>
    <row r="5" spans="1:7" ht="15" x14ac:dyDescent="0.2">
      <c r="B5" s="17" t="s">
        <v>8</v>
      </c>
      <c r="D5" s="59" t="s">
        <v>9</v>
      </c>
      <c r="E5" s="59"/>
      <c r="F5" s="59"/>
      <c r="G5" s="59"/>
    </row>
    <row r="6" spans="1:7" ht="35.25" customHeight="1" x14ac:dyDescent="0.2">
      <c r="B6" s="27"/>
      <c r="C6" s="27"/>
      <c r="D6" s="60"/>
      <c r="E6" s="60"/>
      <c r="F6" s="60"/>
      <c r="G6" s="60"/>
    </row>
    <row r="7" spans="1:7" ht="23.25" customHeight="1" x14ac:dyDescent="0.2">
      <c r="A7" s="25"/>
      <c r="B7" s="28" t="s">
        <v>43</v>
      </c>
      <c r="D7" s="61" t="s">
        <v>39</v>
      </c>
      <c r="E7" s="61"/>
      <c r="F7" s="61"/>
      <c r="G7" s="61"/>
    </row>
    <row r="8" spans="1:7" ht="15" x14ac:dyDescent="0.2">
      <c r="A8" s="25"/>
      <c r="B8" s="27"/>
      <c r="D8" s="27"/>
      <c r="E8" s="27"/>
      <c r="F8" s="27"/>
      <c r="G8" s="27"/>
    </row>
    <row r="9" spans="1:7" ht="68.25" customHeight="1" x14ac:dyDescent="0.2">
      <c r="A9" s="62" t="s">
        <v>84</v>
      </c>
      <c r="B9" s="63"/>
      <c r="C9" s="63"/>
      <c r="D9" s="63"/>
      <c r="E9" s="63"/>
      <c r="F9" s="63"/>
      <c r="G9" s="63"/>
    </row>
    <row r="10" spans="1:7" ht="15" customHeight="1" x14ac:dyDescent="0.2">
      <c r="A10" s="55"/>
      <c r="B10" s="55"/>
      <c r="C10" s="55"/>
      <c r="D10" s="55"/>
      <c r="E10" s="55"/>
      <c r="F10" s="55"/>
      <c r="G10" s="55"/>
    </row>
    <row r="11" spans="1:7" ht="32.25" customHeight="1" x14ac:dyDescent="0.2">
      <c r="A11" s="55" t="s">
        <v>51</v>
      </c>
      <c r="B11" s="56"/>
      <c r="C11" s="56"/>
      <c r="D11" s="56"/>
      <c r="E11" s="56"/>
      <c r="F11" s="56"/>
      <c r="G11" s="56"/>
    </row>
    <row r="12" spans="1:7" ht="15" x14ac:dyDescent="0.2">
      <c r="A12" s="25"/>
      <c r="B12" s="25" t="s">
        <v>4</v>
      </c>
      <c r="C12" s="25">
        <v>1630</v>
      </c>
      <c r="D12" s="2" t="s">
        <v>7</v>
      </c>
      <c r="E12" s="25"/>
      <c r="F12" s="25"/>
      <c r="G12" s="25"/>
    </row>
    <row r="13" spans="1:7" ht="15" x14ac:dyDescent="0.2">
      <c r="A13" s="25"/>
      <c r="B13" s="25"/>
      <c r="C13" s="25"/>
      <c r="D13" s="2"/>
      <c r="E13" s="25"/>
      <c r="F13" s="25"/>
      <c r="G13" s="25"/>
    </row>
    <row r="14" spans="1:7" ht="15" x14ac:dyDescent="0.2">
      <c r="A14" s="25"/>
      <c r="B14" s="25"/>
      <c r="C14" s="25"/>
      <c r="D14" s="2"/>
      <c r="E14" s="25"/>
      <c r="F14" s="25"/>
      <c r="G14" s="25"/>
    </row>
    <row r="15" spans="1:7" ht="15" x14ac:dyDescent="0.2">
      <c r="A15" s="25"/>
      <c r="B15" s="41" t="s">
        <v>40</v>
      </c>
      <c r="C15" s="41"/>
      <c r="D15" s="41"/>
      <c r="E15" s="41"/>
      <c r="F15" s="25"/>
      <c r="G15" s="25"/>
    </row>
    <row r="16" spans="1:7" ht="15" x14ac:dyDescent="0.2">
      <c r="A16" s="25"/>
      <c r="B16" s="57" t="s">
        <v>11</v>
      </c>
      <c r="C16" s="57"/>
      <c r="D16" s="57"/>
      <c r="E16" s="57"/>
      <c r="F16" s="25"/>
      <c r="G16" s="25"/>
    </row>
    <row r="17" spans="1:8" ht="15" x14ac:dyDescent="0.2">
      <c r="A17" s="25"/>
      <c r="B17" s="57" t="s">
        <v>80</v>
      </c>
      <c r="C17" s="57"/>
      <c r="D17" s="57"/>
      <c r="E17" s="57"/>
      <c r="F17" s="57"/>
      <c r="G17" s="57"/>
    </row>
    <row r="18" spans="1:8" ht="67.5" customHeight="1" x14ac:dyDescent="0.2">
      <c r="A18" s="8" t="s">
        <v>12</v>
      </c>
      <c r="B18" s="8" t="s">
        <v>0</v>
      </c>
      <c r="C18" s="8" t="s">
        <v>13</v>
      </c>
      <c r="D18" s="8" t="s">
        <v>1</v>
      </c>
      <c r="E18" s="8" t="s">
        <v>6</v>
      </c>
      <c r="F18" s="8" t="s">
        <v>2</v>
      </c>
      <c r="G18" s="8" t="s">
        <v>3</v>
      </c>
      <c r="H18" s="1"/>
    </row>
    <row r="19" spans="1:8" ht="21" customHeight="1" x14ac:dyDescent="0.2">
      <c r="A19" s="48" t="s">
        <v>27</v>
      </c>
      <c r="B19" s="49"/>
      <c r="C19" s="49"/>
      <c r="D19" s="49"/>
      <c r="E19" s="49"/>
      <c r="F19" s="49"/>
      <c r="G19" s="50"/>
      <c r="H19" s="1"/>
    </row>
    <row r="20" spans="1:8" ht="33.75" customHeight="1" x14ac:dyDescent="0.2">
      <c r="A20" s="13" t="s">
        <v>17</v>
      </c>
      <c r="B20" s="24" t="s">
        <v>15</v>
      </c>
      <c r="C20" s="11" t="s">
        <v>16</v>
      </c>
      <c r="D20" s="11" t="s">
        <v>5</v>
      </c>
      <c r="E20" s="11">
        <v>389.6</v>
      </c>
      <c r="F20" s="11">
        <f>C12/100</f>
        <v>16.3</v>
      </c>
      <c r="G20" s="15">
        <f>E20*F20</f>
        <v>6350.4800000000005</v>
      </c>
    </row>
    <row r="21" spans="1:8" ht="78" hidden="1" customHeight="1" x14ac:dyDescent="0.2">
      <c r="A21" s="13"/>
      <c r="B21" s="12"/>
      <c r="C21" s="11"/>
      <c r="D21" s="11"/>
      <c r="E21" s="11"/>
      <c r="F21" s="11"/>
      <c r="G21" s="15"/>
    </row>
    <row r="22" spans="1:8" ht="78" hidden="1" customHeight="1" x14ac:dyDescent="0.2">
      <c r="A22" s="13" t="s">
        <v>18</v>
      </c>
      <c r="B22" s="12" t="s">
        <v>26</v>
      </c>
      <c r="C22" s="11" t="s">
        <v>21</v>
      </c>
      <c r="D22" s="11" t="s">
        <v>14</v>
      </c>
      <c r="E22" s="11" t="s">
        <v>14</v>
      </c>
      <c r="F22" s="11" t="s">
        <v>14</v>
      </c>
      <c r="G22" s="15" t="s">
        <v>14</v>
      </c>
    </row>
    <row r="23" spans="1:8" ht="66" hidden="1" customHeight="1" x14ac:dyDescent="0.2">
      <c r="A23" s="13" t="s">
        <v>19</v>
      </c>
      <c r="B23" s="12" t="s">
        <v>23</v>
      </c>
      <c r="C23" s="11" t="s">
        <v>38</v>
      </c>
      <c r="D23" s="11" t="s">
        <v>14</v>
      </c>
      <c r="E23" s="11" t="s">
        <v>14</v>
      </c>
      <c r="F23" s="11" t="s">
        <v>14</v>
      </c>
      <c r="G23" s="15" t="s">
        <v>14</v>
      </c>
    </row>
    <row r="24" spans="1:8" ht="48.75" customHeight="1" x14ac:dyDescent="0.2">
      <c r="A24" s="13" t="s">
        <v>18</v>
      </c>
      <c r="B24" s="12" t="s">
        <v>42</v>
      </c>
      <c r="C24" s="11" t="s">
        <v>48</v>
      </c>
      <c r="D24" s="11" t="s">
        <v>14</v>
      </c>
      <c r="E24" s="11" t="s">
        <v>14</v>
      </c>
      <c r="F24" s="11" t="s">
        <v>14</v>
      </c>
      <c r="G24" s="15"/>
    </row>
    <row r="25" spans="1:8" ht="17.25" customHeight="1" x14ac:dyDescent="0.2">
      <c r="A25" s="13" t="s">
        <v>19</v>
      </c>
      <c r="B25" s="42" t="s">
        <v>49</v>
      </c>
      <c r="C25" s="43"/>
      <c r="D25" s="43"/>
      <c r="E25" s="43"/>
      <c r="F25" s="44"/>
      <c r="G25" s="15">
        <f>G20*3.5</f>
        <v>22226.68</v>
      </c>
    </row>
    <row r="26" spans="1:8" ht="127.5" customHeight="1" x14ac:dyDescent="0.2">
      <c r="A26" s="13" t="s">
        <v>20</v>
      </c>
      <c r="B26" s="12" t="s">
        <v>50</v>
      </c>
      <c r="C26" s="11" t="s">
        <v>78</v>
      </c>
      <c r="D26" s="11" t="s">
        <v>14</v>
      </c>
      <c r="E26" s="11" t="s">
        <v>14</v>
      </c>
      <c r="F26" s="11" t="s">
        <v>14</v>
      </c>
      <c r="G26" s="15" t="s">
        <v>14</v>
      </c>
    </row>
    <row r="27" spans="1:8" ht="24.75" customHeight="1" x14ac:dyDescent="0.2">
      <c r="A27" s="13" t="s">
        <v>22</v>
      </c>
      <c r="B27" s="37" t="s">
        <v>25</v>
      </c>
      <c r="C27" s="38"/>
      <c r="D27" s="38"/>
      <c r="E27" s="38"/>
      <c r="F27" s="39"/>
      <c r="G27" s="15">
        <f>G25*0.3426</f>
        <v>7614.8605680000001</v>
      </c>
    </row>
    <row r="28" spans="1:8" ht="33" customHeight="1" x14ac:dyDescent="0.2">
      <c r="A28" s="13" t="s">
        <v>24</v>
      </c>
      <c r="B28" s="42" t="s">
        <v>46</v>
      </c>
      <c r="C28" s="43"/>
      <c r="D28" s="43"/>
      <c r="E28" s="43"/>
      <c r="F28" s="44"/>
      <c r="G28" s="19">
        <f>G27*7.19</f>
        <v>54750.847483920006</v>
      </c>
    </row>
    <row r="29" spans="1:8" ht="23.25" customHeight="1" x14ac:dyDescent="0.2">
      <c r="A29" s="52" t="s">
        <v>28</v>
      </c>
      <c r="B29" s="53"/>
      <c r="C29" s="53"/>
      <c r="D29" s="53"/>
      <c r="E29" s="53"/>
      <c r="F29" s="53"/>
      <c r="G29" s="54"/>
    </row>
    <row r="30" spans="1:8" ht="32.25" customHeight="1" x14ac:dyDescent="0.2">
      <c r="A30" s="13" t="s">
        <v>29</v>
      </c>
      <c r="B30" s="9" t="s">
        <v>30</v>
      </c>
      <c r="C30" s="11" t="s">
        <v>32</v>
      </c>
      <c r="D30" s="11" t="s">
        <v>5</v>
      </c>
      <c r="E30" s="11">
        <v>287</v>
      </c>
      <c r="F30" s="11">
        <f>C12/100</f>
        <v>16.3</v>
      </c>
      <c r="G30" s="15">
        <f>E30*F30</f>
        <v>4678.1000000000004</v>
      </c>
    </row>
    <row r="31" spans="1:8" ht="32.25" hidden="1" customHeight="1" x14ac:dyDescent="0.2">
      <c r="A31" s="11"/>
      <c r="B31" s="51" t="s">
        <v>10</v>
      </c>
      <c r="C31" s="51"/>
      <c r="D31" s="51"/>
      <c r="E31" s="51"/>
      <c r="F31" s="51"/>
      <c r="G31" s="10">
        <v>1</v>
      </c>
    </row>
    <row r="32" spans="1:8" ht="78.75" hidden="1" customHeight="1" x14ac:dyDescent="0.2">
      <c r="A32" s="13" t="s">
        <v>31</v>
      </c>
      <c r="B32" s="26" t="s">
        <v>26</v>
      </c>
      <c r="C32" s="11" t="s">
        <v>21</v>
      </c>
      <c r="D32" s="11" t="s">
        <v>14</v>
      </c>
      <c r="E32" s="11" t="s">
        <v>14</v>
      </c>
      <c r="F32" s="11" t="s">
        <v>14</v>
      </c>
      <c r="G32" s="15" t="s">
        <v>14</v>
      </c>
    </row>
    <row r="33" spans="1:11" ht="78.75" hidden="1" customHeight="1" x14ac:dyDescent="0.2">
      <c r="A33" s="13" t="s">
        <v>33</v>
      </c>
      <c r="B33" s="14" t="s">
        <v>23</v>
      </c>
      <c r="C33" s="11" t="s">
        <v>38</v>
      </c>
      <c r="D33" s="11" t="s">
        <v>14</v>
      </c>
      <c r="E33" s="11" t="s">
        <v>14</v>
      </c>
      <c r="F33" s="11" t="s">
        <v>14</v>
      </c>
      <c r="G33" s="15" t="s">
        <v>14</v>
      </c>
    </row>
    <row r="34" spans="1:11" ht="51.75" customHeight="1" x14ac:dyDescent="0.2">
      <c r="A34" s="13" t="s">
        <v>31</v>
      </c>
      <c r="B34" s="12" t="s">
        <v>42</v>
      </c>
      <c r="C34" s="11" t="s">
        <v>48</v>
      </c>
      <c r="D34" s="11" t="s">
        <v>14</v>
      </c>
      <c r="E34" s="11" t="s">
        <v>14</v>
      </c>
      <c r="F34" s="11" t="s">
        <v>14</v>
      </c>
      <c r="G34" s="15" t="s">
        <v>14</v>
      </c>
      <c r="H34" s="23"/>
    </row>
    <row r="35" spans="1:11" ht="22.5" customHeight="1" x14ac:dyDescent="0.2">
      <c r="A35" s="13" t="s">
        <v>33</v>
      </c>
      <c r="B35" s="42" t="s">
        <v>102</v>
      </c>
      <c r="C35" s="43"/>
      <c r="D35" s="43"/>
      <c r="E35" s="43"/>
      <c r="F35" s="44"/>
      <c r="G35" s="15">
        <f>G30*3.5</f>
        <v>16373.350000000002</v>
      </c>
    </row>
    <row r="36" spans="1:11" ht="135" x14ac:dyDescent="0.2">
      <c r="A36" s="13" t="s">
        <v>37</v>
      </c>
      <c r="B36" s="12" t="s">
        <v>103</v>
      </c>
      <c r="C36" s="11" t="s">
        <v>104</v>
      </c>
      <c r="D36" s="11" t="s">
        <v>14</v>
      </c>
      <c r="E36" s="11" t="s">
        <v>14</v>
      </c>
      <c r="F36" s="11" t="s">
        <v>14</v>
      </c>
      <c r="G36" s="11" t="s">
        <v>14</v>
      </c>
    </row>
    <row r="37" spans="1:11" ht="22.5" customHeight="1" x14ac:dyDescent="0.2">
      <c r="A37" s="13" t="s">
        <v>35</v>
      </c>
      <c r="B37" s="42" t="s">
        <v>34</v>
      </c>
      <c r="C37" s="67"/>
      <c r="D37" s="67"/>
      <c r="E37" s="67"/>
      <c r="F37" s="68"/>
      <c r="G37" s="15">
        <f>G35*0.7063</f>
        <v>11564.497105000002</v>
      </c>
    </row>
    <row r="38" spans="1:11" ht="34.5" customHeight="1" x14ac:dyDescent="0.2">
      <c r="A38" s="13" t="s">
        <v>105</v>
      </c>
      <c r="B38" s="42" t="s">
        <v>47</v>
      </c>
      <c r="C38" s="43"/>
      <c r="D38" s="43"/>
      <c r="E38" s="43"/>
      <c r="F38" s="44"/>
      <c r="G38" s="19">
        <f>G37*7.19</f>
        <v>83148.734184950023</v>
      </c>
    </row>
    <row r="39" spans="1:11" ht="18.75" customHeight="1" x14ac:dyDescent="0.25">
      <c r="A39" s="30">
        <v>3</v>
      </c>
      <c r="B39" s="45" t="s">
        <v>36</v>
      </c>
      <c r="C39" s="45"/>
      <c r="D39" s="45"/>
      <c r="E39" s="45"/>
      <c r="F39" s="45"/>
      <c r="G39" s="18">
        <f>G38+G28</f>
        <v>137899.58166887003</v>
      </c>
    </row>
    <row r="40" spans="1:11" ht="18.75" customHeight="1" x14ac:dyDescent="0.25">
      <c r="A40" s="29"/>
      <c r="B40" s="21"/>
      <c r="C40" s="21"/>
      <c r="D40" s="21"/>
      <c r="E40" s="21"/>
      <c r="F40" s="21"/>
      <c r="G40" s="22"/>
    </row>
    <row r="41" spans="1:11" ht="30" customHeight="1" x14ac:dyDescent="0.2">
      <c r="A41" s="25"/>
      <c r="B41" s="40"/>
      <c r="C41" s="40"/>
      <c r="D41" s="40"/>
      <c r="E41" s="40"/>
      <c r="F41" s="40"/>
      <c r="G41" s="40"/>
    </row>
    <row r="42" spans="1:11" ht="15" x14ac:dyDescent="0.2">
      <c r="A42" s="25"/>
      <c r="B42" s="25"/>
      <c r="C42" s="25"/>
      <c r="D42" s="25"/>
      <c r="E42" s="25"/>
      <c r="F42" s="25"/>
      <c r="G42" s="25"/>
    </row>
    <row r="43" spans="1:11" ht="15.75" x14ac:dyDescent="0.25">
      <c r="A43" s="25"/>
      <c r="B43" s="25"/>
      <c r="C43" s="25"/>
      <c r="D43" s="25"/>
      <c r="E43" s="25"/>
      <c r="F43" s="41"/>
      <c r="G43" s="41"/>
      <c r="K43" s="6"/>
    </row>
  </sheetData>
  <mergeCells count="23">
    <mergeCell ref="A19:G19"/>
    <mergeCell ref="D1:G1"/>
    <mergeCell ref="D4:G4"/>
    <mergeCell ref="D5:G5"/>
    <mergeCell ref="D6:G6"/>
    <mergeCell ref="D7:G7"/>
    <mergeCell ref="A9:G9"/>
    <mergeCell ref="A10:G10"/>
    <mergeCell ref="A11:G11"/>
    <mergeCell ref="B15:E15"/>
    <mergeCell ref="B16:E16"/>
    <mergeCell ref="B17:G17"/>
    <mergeCell ref="B38:F38"/>
    <mergeCell ref="B39:F39"/>
    <mergeCell ref="B41:G41"/>
    <mergeCell ref="F43:G43"/>
    <mergeCell ref="B25:F25"/>
    <mergeCell ref="B27:F27"/>
    <mergeCell ref="B28:F28"/>
    <mergeCell ref="A29:G29"/>
    <mergeCell ref="B31:F31"/>
    <mergeCell ref="B35:F35"/>
    <mergeCell ref="B37:F37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opLeftCell="A7" zoomScaleNormal="100" workbookViewId="0">
      <selection activeCell="B35" sqref="B35:F35"/>
    </sheetView>
  </sheetViews>
  <sheetFormatPr defaultRowHeight="12.75" x14ac:dyDescent="0.2"/>
  <cols>
    <col min="1" max="1" width="10.85546875" bestFit="1" customWidth="1"/>
    <col min="2" max="2" width="43.28515625" customWidth="1"/>
    <col min="3" max="3" width="15.140625" customWidth="1"/>
    <col min="4" max="4" width="13.85546875" customWidth="1"/>
    <col min="5" max="5" width="13.7109375" customWidth="1"/>
    <col min="6" max="6" width="9.7109375" customWidth="1"/>
    <col min="7" max="7" width="15.28515625" customWidth="1"/>
  </cols>
  <sheetData>
    <row r="1" spans="1:7" ht="25.5" customHeight="1" x14ac:dyDescent="0.2">
      <c r="D1" s="46"/>
      <c r="E1" s="47"/>
      <c r="F1" s="47"/>
      <c r="G1" s="47"/>
    </row>
    <row r="4" spans="1:7" x14ac:dyDescent="0.2">
      <c r="D4" s="58"/>
      <c r="E4" s="58"/>
      <c r="F4" s="58"/>
      <c r="G4" s="58"/>
    </row>
    <row r="5" spans="1:7" ht="15" x14ac:dyDescent="0.2">
      <c r="B5" s="17" t="s">
        <v>8</v>
      </c>
      <c r="D5" s="59" t="s">
        <v>9</v>
      </c>
      <c r="E5" s="59"/>
      <c r="F5" s="59"/>
      <c r="G5" s="59"/>
    </row>
    <row r="6" spans="1:7" ht="35.25" customHeight="1" x14ac:dyDescent="0.2">
      <c r="B6" s="27"/>
      <c r="C6" s="27"/>
      <c r="D6" s="60"/>
      <c r="E6" s="60"/>
      <c r="F6" s="60"/>
      <c r="G6" s="60"/>
    </row>
    <row r="7" spans="1:7" ht="23.25" customHeight="1" x14ac:dyDescent="0.2">
      <c r="A7" s="25"/>
      <c r="B7" s="28" t="s">
        <v>43</v>
      </c>
      <c r="D7" s="61" t="s">
        <v>39</v>
      </c>
      <c r="E7" s="61"/>
      <c r="F7" s="61"/>
      <c r="G7" s="61"/>
    </row>
    <row r="8" spans="1:7" ht="15" x14ac:dyDescent="0.2">
      <c r="A8" s="25"/>
      <c r="B8" s="27"/>
      <c r="D8" s="27"/>
      <c r="E8" s="27"/>
      <c r="F8" s="27"/>
      <c r="G8" s="27"/>
    </row>
    <row r="9" spans="1:7" ht="68.25" customHeight="1" x14ac:dyDescent="0.2">
      <c r="A9" s="62" t="s">
        <v>85</v>
      </c>
      <c r="B9" s="63"/>
      <c r="C9" s="63"/>
      <c r="D9" s="63"/>
      <c r="E9" s="63"/>
      <c r="F9" s="63"/>
      <c r="G9" s="63"/>
    </row>
    <row r="10" spans="1:7" ht="15" customHeight="1" x14ac:dyDescent="0.2">
      <c r="A10" s="55"/>
      <c r="B10" s="55"/>
      <c r="C10" s="55"/>
      <c r="D10" s="55"/>
      <c r="E10" s="55"/>
      <c r="F10" s="55"/>
      <c r="G10" s="55"/>
    </row>
    <row r="11" spans="1:7" ht="32.25" customHeight="1" x14ac:dyDescent="0.2">
      <c r="A11" s="55" t="s">
        <v>51</v>
      </c>
      <c r="B11" s="56"/>
      <c r="C11" s="56"/>
      <c r="D11" s="56"/>
      <c r="E11" s="56"/>
      <c r="F11" s="56"/>
      <c r="G11" s="56"/>
    </row>
    <row r="12" spans="1:7" ht="15" x14ac:dyDescent="0.2">
      <c r="A12" s="25"/>
      <c r="B12" s="25" t="s">
        <v>4</v>
      </c>
      <c r="C12" s="25">
        <v>1934</v>
      </c>
      <c r="D12" s="2" t="s">
        <v>7</v>
      </c>
      <c r="E12" s="25"/>
      <c r="F12" s="25"/>
      <c r="G12" s="25"/>
    </row>
    <row r="13" spans="1:7" ht="15" x14ac:dyDescent="0.2">
      <c r="A13" s="25"/>
      <c r="B13" s="25"/>
      <c r="C13" s="25"/>
      <c r="D13" s="2"/>
      <c r="E13" s="25"/>
      <c r="F13" s="25"/>
      <c r="G13" s="25"/>
    </row>
    <row r="14" spans="1:7" ht="15" x14ac:dyDescent="0.2">
      <c r="A14" s="25"/>
      <c r="B14" s="25"/>
      <c r="C14" s="25"/>
      <c r="D14" s="2"/>
      <c r="E14" s="25"/>
      <c r="F14" s="25"/>
      <c r="G14" s="25"/>
    </row>
    <row r="15" spans="1:7" ht="15" x14ac:dyDescent="0.2">
      <c r="A15" s="25"/>
      <c r="B15" s="41" t="s">
        <v>40</v>
      </c>
      <c r="C15" s="41"/>
      <c r="D15" s="41"/>
      <c r="E15" s="41"/>
      <c r="F15" s="25"/>
      <c r="G15" s="25"/>
    </row>
    <row r="16" spans="1:7" ht="15" x14ac:dyDescent="0.2">
      <c r="A16" s="25"/>
      <c r="B16" s="57" t="s">
        <v>11</v>
      </c>
      <c r="C16" s="57"/>
      <c r="D16" s="57"/>
      <c r="E16" s="57"/>
      <c r="F16" s="25"/>
      <c r="G16" s="25"/>
    </row>
    <row r="17" spans="1:8" ht="15" x14ac:dyDescent="0.2">
      <c r="A17" s="25"/>
      <c r="B17" s="57" t="s">
        <v>80</v>
      </c>
      <c r="C17" s="57"/>
      <c r="D17" s="57"/>
      <c r="E17" s="57"/>
      <c r="F17" s="57"/>
      <c r="G17" s="57"/>
    </row>
    <row r="18" spans="1:8" ht="67.5" customHeight="1" x14ac:dyDescent="0.2">
      <c r="A18" s="8" t="s">
        <v>12</v>
      </c>
      <c r="B18" s="8" t="s">
        <v>0</v>
      </c>
      <c r="C18" s="8" t="s">
        <v>13</v>
      </c>
      <c r="D18" s="8" t="s">
        <v>1</v>
      </c>
      <c r="E18" s="8" t="s">
        <v>6</v>
      </c>
      <c r="F18" s="8" t="s">
        <v>2</v>
      </c>
      <c r="G18" s="8" t="s">
        <v>3</v>
      </c>
      <c r="H18" s="1"/>
    </row>
    <row r="19" spans="1:8" ht="21" customHeight="1" x14ac:dyDescent="0.2">
      <c r="A19" s="48" t="s">
        <v>27</v>
      </c>
      <c r="B19" s="49"/>
      <c r="C19" s="49"/>
      <c r="D19" s="49"/>
      <c r="E19" s="49"/>
      <c r="F19" s="49"/>
      <c r="G19" s="50"/>
      <c r="H19" s="1"/>
    </row>
    <row r="20" spans="1:8" ht="33.75" customHeight="1" x14ac:dyDescent="0.2">
      <c r="A20" s="13" t="s">
        <v>17</v>
      </c>
      <c r="B20" s="24" t="s">
        <v>15</v>
      </c>
      <c r="C20" s="11" t="s">
        <v>16</v>
      </c>
      <c r="D20" s="11" t="s">
        <v>5</v>
      </c>
      <c r="E20" s="11">
        <v>389.6</v>
      </c>
      <c r="F20" s="11">
        <f>C12/100</f>
        <v>19.34</v>
      </c>
      <c r="G20" s="15">
        <f>E20*F20</f>
        <v>7534.8640000000005</v>
      </c>
    </row>
    <row r="21" spans="1:8" ht="78" hidden="1" customHeight="1" x14ac:dyDescent="0.2">
      <c r="A21" s="13"/>
      <c r="B21" s="12"/>
      <c r="C21" s="11"/>
      <c r="D21" s="11"/>
      <c r="E21" s="11"/>
      <c r="F21" s="11"/>
      <c r="G21" s="15"/>
    </row>
    <row r="22" spans="1:8" ht="78" hidden="1" customHeight="1" x14ac:dyDescent="0.2">
      <c r="A22" s="13" t="s">
        <v>18</v>
      </c>
      <c r="B22" s="12" t="s">
        <v>26</v>
      </c>
      <c r="C22" s="11" t="s">
        <v>21</v>
      </c>
      <c r="D22" s="11" t="s">
        <v>14</v>
      </c>
      <c r="E22" s="11" t="s">
        <v>14</v>
      </c>
      <c r="F22" s="11" t="s">
        <v>14</v>
      </c>
      <c r="G22" s="15" t="s">
        <v>14</v>
      </c>
    </row>
    <row r="23" spans="1:8" ht="66" hidden="1" customHeight="1" x14ac:dyDescent="0.2">
      <c r="A23" s="13" t="s">
        <v>19</v>
      </c>
      <c r="B23" s="12" t="s">
        <v>23</v>
      </c>
      <c r="C23" s="11" t="s">
        <v>38</v>
      </c>
      <c r="D23" s="11" t="s">
        <v>14</v>
      </c>
      <c r="E23" s="11" t="s">
        <v>14</v>
      </c>
      <c r="F23" s="11" t="s">
        <v>14</v>
      </c>
      <c r="G23" s="15" t="s">
        <v>14</v>
      </c>
    </row>
    <row r="24" spans="1:8" ht="48.75" customHeight="1" x14ac:dyDescent="0.2">
      <c r="A24" s="13" t="s">
        <v>18</v>
      </c>
      <c r="B24" s="12" t="s">
        <v>42</v>
      </c>
      <c r="C24" s="11" t="s">
        <v>48</v>
      </c>
      <c r="D24" s="11" t="s">
        <v>14</v>
      </c>
      <c r="E24" s="11" t="s">
        <v>14</v>
      </c>
      <c r="F24" s="11" t="s">
        <v>14</v>
      </c>
      <c r="G24" s="15"/>
    </row>
    <row r="25" spans="1:8" ht="17.25" customHeight="1" x14ac:dyDescent="0.2">
      <c r="A25" s="13" t="s">
        <v>19</v>
      </c>
      <c r="B25" s="42" t="s">
        <v>49</v>
      </c>
      <c r="C25" s="43"/>
      <c r="D25" s="43"/>
      <c r="E25" s="43"/>
      <c r="F25" s="44"/>
      <c r="G25" s="15">
        <f>G20*3.5</f>
        <v>26372.024000000001</v>
      </c>
    </row>
    <row r="26" spans="1:8" ht="127.5" customHeight="1" x14ac:dyDescent="0.2">
      <c r="A26" s="13" t="s">
        <v>20</v>
      </c>
      <c r="B26" s="12" t="s">
        <v>50</v>
      </c>
      <c r="C26" s="11" t="s">
        <v>78</v>
      </c>
      <c r="D26" s="11" t="s">
        <v>14</v>
      </c>
      <c r="E26" s="11" t="s">
        <v>14</v>
      </c>
      <c r="F26" s="11" t="s">
        <v>14</v>
      </c>
      <c r="G26" s="15" t="s">
        <v>14</v>
      </c>
    </row>
    <row r="27" spans="1:8" ht="24.75" customHeight="1" x14ac:dyDescent="0.2">
      <c r="A27" s="13" t="s">
        <v>22</v>
      </c>
      <c r="B27" s="37" t="s">
        <v>25</v>
      </c>
      <c r="C27" s="38"/>
      <c r="D27" s="38"/>
      <c r="E27" s="38"/>
      <c r="F27" s="39"/>
      <c r="G27" s="15">
        <f>G25*0.3426</f>
        <v>9035.0554224000007</v>
      </c>
    </row>
    <row r="28" spans="1:8" ht="33" customHeight="1" x14ac:dyDescent="0.2">
      <c r="A28" s="13" t="s">
        <v>24</v>
      </c>
      <c r="B28" s="42" t="s">
        <v>46</v>
      </c>
      <c r="C28" s="43"/>
      <c r="D28" s="43"/>
      <c r="E28" s="43"/>
      <c r="F28" s="44"/>
      <c r="G28" s="19">
        <f>G27*7.19</f>
        <v>64962.04848705601</v>
      </c>
    </row>
    <row r="29" spans="1:8" ht="23.25" customHeight="1" x14ac:dyDescent="0.2">
      <c r="A29" s="52" t="s">
        <v>28</v>
      </c>
      <c r="B29" s="53"/>
      <c r="C29" s="53"/>
      <c r="D29" s="53"/>
      <c r="E29" s="53"/>
      <c r="F29" s="53"/>
      <c r="G29" s="54"/>
    </row>
    <row r="30" spans="1:8" ht="32.25" customHeight="1" x14ac:dyDescent="0.2">
      <c r="A30" s="13" t="s">
        <v>29</v>
      </c>
      <c r="B30" s="9" t="s">
        <v>30</v>
      </c>
      <c r="C30" s="11" t="s">
        <v>32</v>
      </c>
      <c r="D30" s="11" t="s">
        <v>5</v>
      </c>
      <c r="E30" s="11">
        <v>287</v>
      </c>
      <c r="F30" s="11">
        <f>C12/100</f>
        <v>19.34</v>
      </c>
      <c r="G30" s="15">
        <f>E30*F30</f>
        <v>5550.58</v>
      </c>
    </row>
    <row r="31" spans="1:8" ht="32.25" hidden="1" customHeight="1" x14ac:dyDescent="0.2">
      <c r="A31" s="11"/>
      <c r="B31" s="51" t="s">
        <v>10</v>
      </c>
      <c r="C31" s="51"/>
      <c r="D31" s="51"/>
      <c r="E31" s="51"/>
      <c r="F31" s="51"/>
      <c r="G31" s="10">
        <v>1</v>
      </c>
    </row>
    <row r="32" spans="1:8" ht="78.75" hidden="1" customHeight="1" x14ac:dyDescent="0.2">
      <c r="A32" s="13" t="s">
        <v>31</v>
      </c>
      <c r="B32" s="26" t="s">
        <v>26</v>
      </c>
      <c r="C32" s="11" t="s">
        <v>21</v>
      </c>
      <c r="D32" s="11" t="s">
        <v>14</v>
      </c>
      <c r="E32" s="11" t="s">
        <v>14</v>
      </c>
      <c r="F32" s="11" t="s">
        <v>14</v>
      </c>
      <c r="G32" s="15" t="s">
        <v>14</v>
      </c>
    </row>
    <row r="33" spans="1:11" ht="78.75" hidden="1" customHeight="1" x14ac:dyDescent="0.2">
      <c r="A33" s="13" t="s">
        <v>33</v>
      </c>
      <c r="B33" s="14" t="s">
        <v>23</v>
      </c>
      <c r="C33" s="11" t="s">
        <v>38</v>
      </c>
      <c r="D33" s="11" t="s">
        <v>14</v>
      </c>
      <c r="E33" s="11" t="s">
        <v>14</v>
      </c>
      <c r="F33" s="11" t="s">
        <v>14</v>
      </c>
      <c r="G33" s="15" t="s">
        <v>14</v>
      </c>
    </row>
    <row r="34" spans="1:11" ht="51.75" customHeight="1" x14ac:dyDescent="0.2">
      <c r="A34" s="13" t="s">
        <v>31</v>
      </c>
      <c r="B34" s="12" t="s">
        <v>42</v>
      </c>
      <c r="C34" s="11" t="s">
        <v>48</v>
      </c>
      <c r="D34" s="11" t="s">
        <v>14</v>
      </c>
      <c r="E34" s="11" t="s">
        <v>14</v>
      </c>
      <c r="F34" s="11" t="s">
        <v>14</v>
      </c>
      <c r="G34" s="15" t="s">
        <v>14</v>
      </c>
      <c r="H34" s="23"/>
    </row>
    <row r="35" spans="1:11" ht="22.5" customHeight="1" x14ac:dyDescent="0.2">
      <c r="A35" s="13" t="s">
        <v>33</v>
      </c>
      <c r="B35" s="42" t="s">
        <v>102</v>
      </c>
      <c r="C35" s="43"/>
      <c r="D35" s="43"/>
      <c r="E35" s="43"/>
      <c r="F35" s="44"/>
      <c r="G35" s="15">
        <f>G30*3.5</f>
        <v>19427.03</v>
      </c>
    </row>
    <row r="36" spans="1:11" ht="135" x14ac:dyDescent="0.2">
      <c r="A36" s="13" t="s">
        <v>37</v>
      </c>
      <c r="B36" s="12" t="s">
        <v>103</v>
      </c>
      <c r="C36" s="11" t="s">
        <v>104</v>
      </c>
      <c r="D36" s="11" t="s">
        <v>14</v>
      </c>
      <c r="E36" s="11" t="s">
        <v>14</v>
      </c>
      <c r="F36" s="11" t="s">
        <v>14</v>
      </c>
      <c r="G36" s="11" t="s">
        <v>14</v>
      </c>
    </row>
    <row r="37" spans="1:11" ht="22.5" customHeight="1" x14ac:dyDescent="0.2">
      <c r="A37" s="13" t="s">
        <v>35</v>
      </c>
      <c r="B37" s="42" t="s">
        <v>34</v>
      </c>
      <c r="C37" s="67"/>
      <c r="D37" s="67"/>
      <c r="E37" s="67"/>
      <c r="F37" s="68"/>
      <c r="G37" s="15">
        <f>G35*0.7063</f>
        <v>13721.311288999999</v>
      </c>
    </row>
    <row r="38" spans="1:11" ht="34.5" customHeight="1" x14ac:dyDescent="0.2">
      <c r="A38" s="13" t="s">
        <v>105</v>
      </c>
      <c r="B38" s="42" t="s">
        <v>47</v>
      </c>
      <c r="C38" s="43"/>
      <c r="D38" s="43"/>
      <c r="E38" s="43"/>
      <c r="F38" s="44"/>
      <c r="G38" s="19">
        <f>G37*7.19</f>
        <v>98656.228167909998</v>
      </c>
    </row>
    <row r="39" spans="1:11" ht="18.75" customHeight="1" x14ac:dyDescent="0.25">
      <c r="A39" s="30">
        <v>3</v>
      </c>
      <c r="B39" s="45" t="s">
        <v>36</v>
      </c>
      <c r="C39" s="45"/>
      <c r="D39" s="45"/>
      <c r="E39" s="45"/>
      <c r="F39" s="45"/>
      <c r="G39" s="18">
        <f>G38+G28</f>
        <v>163618.276654966</v>
      </c>
    </row>
    <row r="40" spans="1:11" ht="18.75" customHeight="1" x14ac:dyDescent="0.25">
      <c r="A40" s="29"/>
      <c r="B40" s="21"/>
      <c r="C40" s="21"/>
      <c r="D40" s="21"/>
      <c r="E40" s="21"/>
      <c r="F40" s="21"/>
      <c r="G40" s="22"/>
    </row>
    <row r="41" spans="1:11" ht="30" customHeight="1" x14ac:dyDescent="0.2">
      <c r="A41" s="25"/>
      <c r="B41" s="40"/>
      <c r="C41" s="40"/>
      <c r="D41" s="40"/>
      <c r="E41" s="40"/>
      <c r="F41" s="40"/>
      <c r="G41" s="40"/>
    </row>
    <row r="42" spans="1:11" ht="15" x14ac:dyDescent="0.2">
      <c r="A42" s="25"/>
      <c r="B42" s="25"/>
      <c r="C42" s="25"/>
      <c r="D42" s="25"/>
      <c r="E42" s="25"/>
      <c r="F42" s="25"/>
      <c r="G42" s="25"/>
    </row>
    <row r="43" spans="1:11" ht="15.75" x14ac:dyDescent="0.25">
      <c r="A43" s="25"/>
      <c r="B43" s="25"/>
      <c r="C43" s="25"/>
      <c r="D43" s="25"/>
      <c r="E43" s="25"/>
      <c r="F43" s="41"/>
      <c r="G43" s="41"/>
      <c r="K43" s="6"/>
    </row>
  </sheetData>
  <mergeCells count="23">
    <mergeCell ref="A19:G19"/>
    <mergeCell ref="D1:G1"/>
    <mergeCell ref="D4:G4"/>
    <mergeCell ref="D5:G5"/>
    <mergeCell ref="D6:G6"/>
    <mergeCell ref="D7:G7"/>
    <mergeCell ref="A9:G9"/>
    <mergeCell ref="A10:G10"/>
    <mergeCell ref="A11:G11"/>
    <mergeCell ref="B15:E15"/>
    <mergeCell ref="B16:E16"/>
    <mergeCell ref="B17:G17"/>
    <mergeCell ref="B38:F38"/>
    <mergeCell ref="B39:F39"/>
    <mergeCell ref="B41:G41"/>
    <mergeCell ref="F43:G43"/>
    <mergeCell ref="B25:F25"/>
    <mergeCell ref="B27:F27"/>
    <mergeCell ref="B28:F28"/>
    <mergeCell ref="A29:G29"/>
    <mergeCell ref="B31:F31"/>
    <mergeCell ref="B35:F35"/>
    <mergeCell ref="B37:F37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opLeftCell="A7" zoomScaleNormal="100" workbookViewId="0">
      <selection activeCell="B35" sqref="B35:F35"/>
    </sheetView>
  </sheetViews>
  <sheetFormatPr defaultRowHeight="12.75" x14ac:dyDescent="0.2"/>
  <cols>
    <col min="1" max="1" width="10.85546875" bestFit="1" customWidth="1"/>
    <col min="2" max="2" width="43.28515625" customWidth="1"/>
    <col min="3" max="3" width="15.140625" customWidth="1"/>
    <col min="4" max="4" width="13.85546875" customWidth="1"/>
    <col min="5" max="5" width="13.7109375" customWidth="1"/>
    <col min="6" max="6" width="9.7109375" customWidth="1"/>
    <col min="7" max="7" width="15.28515625" customWidth="1"/>
  </cols>
  <sheetData>
    <row r="1" spans="1:7" ht="25.5" customHeight="1" x14ac:dyDescent="0.2">
      <c r="D1" s="46"/>
      <c r="E1" s="47"/>
      <c r="F1" s="47"/>
      <c r="G1" s="47"/>
    </row>
    <row r="4" spans="1:7" x14ac:dyDescent="0.2">
      <c r="D4" s="58"/>
      <c r="E4" s="58"/>
      <c r="F4" s="58"/>
      <c r="G4" s="58"/>
    </row>
    <row r="5" spans="1:7" ht="15" x14ac:dyDescent="0.2">
      <c r="B5" s="17" t="s">
        <v>8</v>
      </c>
      <c r="D5" s="59" t="s">
        <v>9</v>
      </c>
      <c r="E5" s="59"/>
      <c r="F5" s="59"/>
      <c r="G5" s="59"/>
    </row>
    <row r="6" spans="1:7" ht="35.25" customHeight="1" x14ac:dyDescent="0.2">
      <c r="B6" s="27"/>
      <c r="C6" s="27"/>
      <c r="D6" s="60"/>
      <c r="E6" s="60"/>
      <c r="F6" s="60"/>
      <c r="G6" s="60"/>
    </row>
    <row r="7" spans="1:7" ht="23.25" customHeight="1" x14ac:dyDescent="0.2">
      <c r="A7" s="25"/>
      <c r="B7" s="28" t="s">
        <v>43</v>
      </c>
      <c r="D7" s="61" t="s">
        <v>39</v>
      </c>
      <c r="E7" s="61"/>
      <c r="F7" s="61"/>
      <c r="G7" s="61"/>
    </row>
    <row r="8" spans="1:7" ht="15" x14ac:dyDescent="0.2">
      <c r="A8" s="25"/>
      <c r="B8" s="27"/>
      <c r="D8" s="27"/>
      <c r="E8" s="27"/>
      <c r="F8" s="27"/>
      <c r="G8" s="27"/>
    </row>
    <row r="9" spans="1:7" ht="68.25" customHeight="1" x14ac:dyDescent="0.2">
      <c r="A9" s="62" t="s">
        <v>86</v>
      </c>
      <c r="B9" s="63"/>
      <c r="C9" s="63"/>
      <c r="D9" s="63"/>
      <c r="E9" s="63"/>
      <c r="F9" s="63"/>
      <c r="G9" s="63"/>
    </row>
    <row r="10" spans="1:7" ht="15" customHeight="1" x14ac:dyDescent="0.2">
      <c r="A10" s="55"/>
      <c r="B10" s="55"/>
      <c r="C10" s="55"/>
      <c r="D10" s="55"/>
      <c r="E10" s="55"/>
      <c r="F10" s="55"/>
      <c r="G10" s="55"/>
    </row>
    <row r="11" spans="1:7" ht="32.25" customHeight="1" x14ac:dyDescent="0.2">
      <c r="A11" s="55" t="s">
        <v>51</v>
      </c>
      <c r="B11" s="56"/>
      <c r="C11" s="56"/>
      <c r="D11" s="56"/>
      <c r="E11" s="56"/>
      <c r="F11" s="56"/>
      <c r="G11" s="56"/>
    </row>
    <row r="12" spans="1:7" ht="15" x14ac:dyDescent="0.2">
      <c r="A12" s="25"/>
      <c r="B12" s="25" t="s">
        <v>4</v>
      </c>
      <c r="C12" s="25">
        <v>1930</v>
      </c>
      <c r="D12" s="2" t="s">
        <v>7</v>
      </c>
      <c r="E12" s="25"/>
      <c r="F12" s="25"/>
      <c r="G12" s="25"/>
    </row>
    <row r="13" spans="1:7" ht="15" x14ac:dyDescent="0.2">
      <c r="A13" s="25"/>
      <c r="B13" s="25"/>
      <c r="C13" s="25"/>
      <c r="D13" s="2"/>
      <c r="E13" s="25"/>
      <c r="F13" s="25"/>
      <c r="G13" s="25"/>
    </row>
    <row r="14" spans="1:7" ht="15" x14ac:dyDescent="0.2">
      <c r="A14" s="25"/>
      <c r="B14" s="25"/>
      <c r="C14" s="25"/>
      <c r="D14" s="2"/>
      <c r="E14" s="25"/>
      <c r="F14" s="25"/>
      <c r="G14" s="25"/>
    </row>
    <row r="15" spans="1:7" ht="15" x14ac:dyDescent="0.2">
      <c r="A15" s="25"/>
      <c r="B15" s="41" t="s">
        <v>40</v>
      </c>
      <c r="C15" s="41"/>
      <c r="D15" s="41"/>
      <c r="E15" s="41"/>
      <c r="F15" s="25"/>
      <c r="G15" s="25"/>
    </row>
    <row r="16" spans="1:7" ht="15" x14ac:dyDescent="0.2">
      <c r="A16" s="25"/>
      <c r="B16" s="57" t="s">
        <v>11</v>
      </c>
      <c r="C16" s="57"/>
      <c r="D16" s="57"/>
      <c r="E16" s="57"/>
      <c r="F16" s="25"/>
      <c r="G16" s="25"/>
    </row>
    <row r="17" spans="1:8" ht="15" x14ac:dyDescent="0.2">
      <c r="A17" s="25"/>
      <c r="B17" s="57" t="s">
        <v>80</v>
      </c>
      <c r="C17" s="57"/>
      <c r="D17" s="57"/>
      <c r="E17" s="57"/>
      <c r="F17" s="57"/>
      <c r="G17" s="57"/>
    </row>
    <row r="18" spans="1:8" ht="67.5" customHeight="1" x14ac:dyDescent="0.2">
      <c r="A18" s="8" t="s">
        <v>12</v>
      </c>
      <c r="B18" s="8" t="s">
        <v>0</v>
      </c>
      <c r="C18" s="8" t="s">
        <v>13</v>
      </c>
      <c r="D18" s="8" t="s">
        <v>1</v>
      </c>
      <c r="E18" s="8" t="s">
        <v>6</v>
      </c>
      <c r="F18" s="8" t="s">
        <v>2</v>
      </c>
      <c r="G18" s="8" t="s">
        <v>3</v>
      </c>
      <c r="H18" s="1"/>
    </row>
    <row r="19" spans="1:8" ht="21" customHeight="1" x14ac:dyDescent="0.2">
      <c r="A19" s="48" t="s">
        <v>27</v>
      </c>
      <c r="B19" s="49"/>
      <c r="C19" s="49"/>
      <c r="D19" s="49"/>
      <c r="E19" s="49"/>
      <c r="F19" s="49"/>
      <c r="G19" s="50"/>
      <c r="H19" s="1"/>
    </row>
    <row r="20" spans="1:8" ht="33.75" customHeight="1" x14ac:dyDescent="0.2">
      <c r="A20" s="13" t="s">
        <v>17</v>
      </c>
      <c r="B20" s="24" t="s">
        <v>15</v>
      </c>
      <c r="C20" s="11" t="s">
        <v>16</v>
      </c>
      <c r="D20" s="11" t="s">
        <v>5</v>
      </c>
      <c r="E20" s="11">
        <v>389.6</v>
      </c>
      <c r="F20" s="11">
        <f>C12/100</f>
        <v>19.3</v>
      </c>
      <c r="G20" s="15">
        <f>E20*F20</f>
        <v>7519.2800000000007</v>
      </c>
    </row>
    <row r="21" spans="1:8" ht="78" hidden="1" customHeight="1" x14ac:dyDescent="0.2">
      <c r="A21" s="13"/>
      <c r="B21" s="12"/>
      <c r="C21" s="11"/>
      <c r="D21" s="11"/>
      <c r="E21" s="11"/>
      <c r="F21" s="11"/>
      <c r="G21" s="15"/>
    </row>
    <row r="22" spans="1:8" ht="78" hidden="1" customHeight="1" x14ac:dyDescent="0.2">
      <c r="A22" s="13" t="s">
        <v>18</v>
      </c>
      <c r="B22" s="12" t="s">
        <v>26</v>
      </c>
      <c r="C22" s="11" t="s">
        <v>21</v>
      </c>
      <c r="D22" s="11" t="s">
        <v>14</v>
      </c>
      <c r="E22" s="11" t="s">
        <v>14</v>
      </c>
      <c r="F22" s="11" t="s">
        <v>14</v>
      </c>
      <c r="G22" s="15" t="s">
        <v>14</v>
      </c>
    </row>
    <row r="23" spans="1:8" ht="66" hidden="1" customHeight="1" x14ac:dyDescent="0.2">
      <c r="A23" s="13" t="s">
        <v>19</v>
      </c>
      <c r="B23" s="12" t="s">
        <v>23</v>
      </c>
      <c r="C23" s="11" t="s">
        <v>38</v>
      </c>
      <c r="D23" s="11" t="s">
        <v>14</v>
      </c>
      <c r="E23" s="11" t="s">
        <v>14</v>
      </c>
      <c r="F23" s="11" t="s">
        <v>14</v>
      </c>
      <c r="G23" s="15" t="s">
        <v>14</v>
      </c>
    </row>
    <row r="24" spans="1:8" ht="48.75" customHeight="1" x14ac:dyDescent="0.2">
      <c r="A24" s="13" t="s">
        <v>18</v>
      </c>
      <c r="B24" s="12" t="s">
        <v>42</v>
      </c>
      <c r="C24" s="11" t="s">
        <v>48</v>
      </c>
      <c r="D24" s="11" t="s">
        <v>14</v>
      </c>
      <c r="E24" s="11" t="s">
        <v>14</v>
      </c>
      <c r="F24" s="11" t="s">
        <v>14</v>
      </c>
      <c r="G24" s="15"/>
    </row>
    <row r="25" spans="1:8" ht="17.25" customHeight="1" x14ac:dyDescent="0.2">
      <c r="A25" s="13" t="s">
        <v>19</v>
      </c>
      <c r="B25" s="42" t="s">
        <v>49</v>
      </c>
      <c r="C25" s="43"/>
      <c r="D25" s="43"/>
      <c r="E25" s="43"/>
      <c r="F25" s="44"/>
      <c r="G25" s="15">
        <f>G20*3.5</f>
        <v>26317.480000000003</v>
      </c>
    </row>
    <row r="26" spans="1:8" ht="127.5" customHeight="1" x14ac:dyDescent="0.2">
      <c r="A26" s="13" t="s">
        <v>20</v>
      </c>
      <c r="B26" s="12" t="s">
        <v>50</v>
      </c>
      <c r="C26" s="11" t="s">
        <v>78</v>
      </c>
      <c r="D26" s="11" t="s">
        <v>14</v>
      </c>
      <c r="E26" s="11" t="s">
        <v>14</v>
      </c>
      <c r="F26" s="11" t="s">
        <v>14</v>
      </c>
      <c r="G26" s="15" t="s">
        <v>14</v>
      </c>
    </row>
    <row r="27" spans="1:8" ht="24.75" customHeight="1" x14ac:dyDescent="0.2">
      <c r="A27" s="13" t="s">
        <v>22</v>
      </c>
      <c r="B27" s="37" t="s">
        <v>25</v>
      </c>
      <c r="C27" s="38"/>
      <c r="D27" s="38"/>
      <c r="E27" s="38"/>
      <c r="F27" s="39"/>
      <c r="G27" s="15">
        <f>G25*0.3426</f>
        <v>9016.3686480000015</v>
      </c>
    </row>
    <row r="28" spans="1:8" ht="33" customHeight="1" x14ac:dyDescent="0.2">
      <c r="A28" s="13" t="s">
        <v>24</v>
      </c>
      <c r="B28" s="42" t="s">
        <v>46</v>
      </c>
      <c r="C28" s="43"/>
      <c r="D28" s="43"/>
      <c r="E28" s="43"/>
      <c r="F28" s="44"/>
      <c r="G28" s="19">
        <f>G27*7.19</f>
        <v>64827.690579120012</v>
      </c>
    </row>
    <row r="29" spans="1:8" ht="23.25" customHeight="1" x14ac:dyDescent="0.2">
      <c r="A29" s="52" t="s">
        <v>28</v>
      </c>
      <c r="B29" s="53"/>
      <c r="C29" s="53"/>
      <c r="D29" s="53"/>
      <c r="E29" s="53"/>
      <c r="F29" s="53"/>
      <c r="G29" s="54"/>
    </row>
    <row r="30" spans="1:8" ht="32.25" customHeight="1" x14ac:dyDescent="0.2">
      <c r="A30" s="13" t="s">
        <v>29</v>
      </c>
      <c r="B30" s="9" t="s">
        <v>30</v>
      </c>
      <c r="C30" s="11" t="s">
        <v>32</v>
      </c>
      <c r="D30" s="11" t="s">
        <v>5</v>
      </c>
      <c r="E30" s="11">
        <v>287</v>
      </c>
      <c r="F30" s="11">
        <f>C12/100</f>
        <v>19.3</v>
      </c>
      <c r="G30" s="15">
        <f>E30*F30</f>
        <v>5539.1</v>
      </c>
    </row>
    <row r="31" spans="1:8" ht="32.25" hidden="1" customHeight="1" x14ac:dyDescent="0.2">
      <c r="A31" s="11"/>
      <c r="B31" s="51" t="s">
        <v>10</v>
      </c>
      <c r="C31" s="51"/>
      <c r="D31" s="51"/>
      <c r="E31" s="51"/>
      <c r="F31" s="51"/>
      <c r="G31" s="10">
        <v>1</v>
      </c>
    </row>
    <row r="32" spans="1:8" ht="78.75" hidden="1" customHeight="1" x14ac:dyDescent="0.2">
      <c r="A32" s="13" t="s">
        <v>31</v>
      </c>
      <c r="B32" s="26" t="s">
        <v>26</v>
      </c>
      <c r="C32" s="11" t="s">
        <v>21</v>
      </c>
      <c r="D32" s="11" t="s">
        <v>14</v>
      </c>
      <c r="E32" s="11" t="s">
        <v>14</v>
      </c>
      <c r="F32" s="11" t="s">
        <v>14</v>
      </c>
      <c r="G32" s="15" t="s">
        <v>14</v>
      </c>
    </row>
    <row r="33" spans="1:11" ht="78.75" hidden="1" customHeight="1" x14ac:dyDescent="0.2">
      <c r="A33" s="13" t="s">
        <v>33</v>
      </c>
      <c r="B33" s="14" t="s">
        <v>23</v>
      </c>
      <c r="C33" s="11" t="s">
        <v>38</v>
      </c>
      <c r="D33" s="11" t="s">
        <v>14</v>
      </c>
      <c r="E33" s="11" t="s">
        <v>14</v>
      </c>
      <c r="F33" s="11" t="s">
        <v>14</v>
      </c>
      <c r="G33" s="15" t="s">
        <v>14</v>
      </c>
    </row>
    <row r="34" spans="1:11" ht="51.75" customHeight="1" x14ac:dyDescent="0.2">
      <c r="A34" s="13" t="s">
        <v>31</v>
      </c>
      <c r="B34" s="12" t="s">
        <v>42</v>
      </c>
      <c r="C34" s="11" t="s">
        <v>48</v>
      </c>
      <c r="D34" s="11" t="s">
        <v>14</v>
      </c>
      <c r="E34" s="11" t="s">
        <v>14</v>
      </c>
      <c r="F34" s="11" t="s">
        <v>14</v>
      </c>
      <c r="G34" s="15" t="s">
        <v>14</v>
      </c>
      <c r="H34" s="23"/>
    </row>
    <row r="35" spans="1:11" ht="22.5" customHeight="1" x14ac:dyDescent="0.2">
      <c r="A35" s="13" t="s">
        <v>33</v>
      </c>
      <c r="B35" s="42" t="s">
        <v>102</v>
      </c>
      <c r="C35" s="43"/>
      <c r="D35" s="43"/>
      <c r="E35" s="43"/>
      <c r="F35" s="44"/>
      <c r="G35" s="15">
        <f>G30*3.5</f>
        <v>19386.850000000002</v>
      </c>
    </row>
    <row r="36" spans="1:11" ht="135" x14ac:dyDescent="0.2">
      <c r="A36" s="13" t="s">
        <v>37</v>
      </c>
      <c r="B36" s="12" t="s">
        <v>103</v>
      </c>
      <c r="C36" s="11" t="s">
        <v>104</v>
      </c>
      <c r="D36" s="11" t="s">
        <v>14</v>
      </c>
      <c r="E36" s="11" t="s">
        <v>14</v>
      </c>
      <c r="F36" s="11" t="s">
        <v>14</v>
      </c>
      <c r="G36" s="11" t="s">
        <v>14</v>
      </c>
    </row>
    <row r="37" spans="1:11" ht="22.5" customHeight="1" x14ac:dyDescent="0.2">
      <c r="A37" s="13" t="s">
        <v>35</v>
      </c>
      <c r="B37" s="42" t="s">
        <v>34</v>
      </c>
      <c r="C37" s="67"/>
      <c r="D37" s="67"/>
      <c r="E37" s="67"/>
      <c r="F37" s="68"/>
      <c r="G37" s="15">
        <f>G35*0.7063</f>
        <v>13692.932155000002</v>
      </c>
    </row>
    <row r="38" spans="1:11" ht="34.5" customHeight="1" x14ac:dyDescent="0.2">
      <c r="A38" s="13" t="s">
        <v>105</v>
      </c>
      <c r="B38" s="42" t="s">
        <v>47</v>
      </c>
      <c r="C38" s="43"/>
      <c r="D38" s="43"/>
      <c r="E38" s="43"/>
      <c r="F38" s="44"/>
      <c r="G38" s="19">
        <f>G37*7.19</f>
        <v>98452.182194450026</v>
      </c>
    </row>
    <row r="39" spans="1:11" ht="18.75" customHeight="1" x14ac:dyDescent="0.25">
      <c r="A39" s="30">
        <v>3</v>
      </c>
      <c r="B39" s="45" t="s">
        <v>36</v>
      </c>
      <c r="C39" s="45"/>
      <c r="D39" s="45"/>
      <c r="E39" s="45"/>
      <c r="F39" s="45"/>
      <c r="G39" s="18">
        <f>G38+G28</f>
        <v>163279.87277357004</v>
      </c>
    </row>
    <row r="40" spans="1:11" ht="18.75" customHeight="1" x14ac:dyDescent="0.25">
      <c r="A40" s="29"/>
      <c r="B40" s="21"/>
      <c r="C40" s="21"/>
      <c r="D40" s="21"/>
      <c r="E40" s="21"/>
      <c r="F40" s="21"/>
      <c r="G40" s="22"/>
    </row>
    <row r="41" spans="1:11" ht="30" customHeight="1" x14ac:dyDescent="0.2">
      <c r="A41" s="25"/>
      <c r="B41" s="40"/>
      <c r="C41" s="40"/>
      <c r="D41" s="40"/>
      <c r="E41" s="40"/>
      <c r="F41" s="40"/>
      <c r="G41" s="40"/>
    </row>
    <row r="42" spans="1:11" ht="15" x14ac:dyDescent="0.2">
      <c r="A42" s="25"/>
      <c r="B42" s="25"/>
      <c r="C42" s="25"/>
      <c r="D42" s="25"/>
      <c r="E42" s="25"/>
      <c r="F42" s="25"/>
      <c r="G42" s="25"/>
    </row>
    <row r="43" spans="1:11" ht="15.75" x14ac:dyDescent="0.25">
      <c r="A43" s="25"/>
      <c r="B43" s="25"/>
      <c r="C43" s="25"/>
      <c r="D43" s="25"/>
      <c r="E43" s="25"/>
      <c r="F43" s="41"/>
      <c r="G43" s="41"/>
      <c r="K43" s="6"/>
    </row>
  </sheetData>
  <mergeCells count="23">
    <mergeCell ref="A19:G19"/>
    <mergeCell ref="D1:G1"/>
    <mergeCell ref="D4:G4"/>
    <mergeCell ref="D5:G5"/>
    <mergeCell ref="D6:G6"/>
    <mergeCell ref="D7:G7"/>
    <mergeCell ref="A9:G9"/>
    <mergeCell ref="A10:G10"/>
    <mergeCell ref="A11:G11"/>
    <mergeCell ref="B15:E15"/>
    <mergeCell ref="B16:E16"/>
    <mergeCell ref="B17:G17"/>
    <mergeCell ref="B38:F38"/>
    <mergeCell ref="B39:F39"/>
    <mergeCell ref="B41:G41"/>
    <mergeCell ref="F43:G43"/>
    <mergeCell ref="B25:F25"/>
    <mergeCell ref="B27:F27"/>
    <mergeCell ref="B28:F28"/>
    <mergeCell ref="A29:G29"/>
    <mergeCell ref="B31:F31"/>
    <mergeCell ref="B35:F35"/>
    <mergeCell ref="B37:F37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opLeftCell="A7" zoomScaleNormal="100" workbookViewId="0">
      <selection activeCell="B35" sqref="B35:F35"/>
    </sheetView>
  </sheetViews>
  <sheetFormatPr defaultRowHeight="12.75" x14ac:dyDescent="0.2"/>
  <cols>
    <col min="1" max="1" width="10.85546875" bestFit="1" customWidth="1"/>
    <col min="2" max="2" width="43.28515625" customWidth="1"/>
    <col min="3" max="3" width="15.140625" customWidth="1"/>
    <col min="4" max="4" width="13.85546875" customWidth="1"/>
    <col min="5" max="5" width="13.7109375" customWidth="1"/>
    <col min="6" max="6" width="9.7109375" customWidth="1"/>
    <col min="7" max="7" width="15.28515625" customWidth="1"/>
  </cols>
  <sheetData>
    <row r="1" spans="1:7" ht="25.5" customHeight="1" x14ac:dyDescent="0.2">
      <c r="D1" s="46"/>
      <c r="E1" s="47"/>
      <c r="F1" s="47"/>
      <c r="G1" s="47"/>
    </row>
    <row r="4" spans="1:7" x14ac:dyDescent="0.2">
      <c r="D4" s="58"/>
      <c r="E4" s="58"/>
      <c r="F4" s="58"/>
      <c r="G4" s="58"/>
    </row>
    <row r="5" spans="1:7" ht="15" x14ac:dyDescent="0.2">
      <c r="B5" s="17" t="s">
        <v>8</v>
      </c>
      <c r="D5" s="59" t="s">
        <v>9</v>
      </c>
      <c r="E5" s="59"/>
      <c r="F5" s="59"/>
      <c r="G5" s="59"/>
    </row>
    <row r="6" spans="1:7" ht="35.25" customHeight="1" x14ac:dyDescent="0.2">
      <c r="B6" s="27"/>
      <c r="C6" s="27"/>
      <c r="D6" s="60"/>
      <c r="E6" s="60"/>
      <c r="F6" s="60"/>
      <c r="G6" s="60"/>
    </row>
    <row r="7" spans="1:7" ht="23.25" customHeight="1" x14ac:dyDescent="0.2">
      <c r="A7" s="25"/>
      <c r="B7" s="28" t="s">
        <v>43</v>
      </c>
      <c r="D7" s="61" t="s">
        <v>39</v>
      </c>
      <c r="E7" s="61"/>
      <c r="F7" s="61"/>
      <c r="G7" s="61"/>
    </row>
    <row r="8" spans="1:7" ht="15" x14ac:dyDescent="0.2">
      <c r="A8" s="25"/>
      <c r="B8" s="27"/>
      <c r="D8" s="27"/>
      <c r="E8" s="27"/>
      <c r="F8" s="27"/>
      <c r="G8" s="27"/>
    </row>
    <row r="9" spans="1:7" ht="68.25" customHeight="1" x14ac:dyDescent="0.2">
      <c r="A9" s="62" t="s">
        <v>87</v>
      </c>
      <c r="B9" s="63"/>
      <c r="C9" s="63"/>
      <c r="D9" s="63"/>
      <c r="E9" s="63"/>
      <c r="F9" s="63"/>
      <c r="G9" s="63"/>
    </row>
    <row r="10" spans="1:7" ht="15" customHeight="1" x14ac:dyDescent="0.2">
      <c r="A10" s="55"/>
      <c r="B10" s="55"/>
      <c r="C10" s="55"/>
      <c r="D10" s="55"/>
      <c r="E10" s="55"/>
      <c r="F10" s="55"/>
      <c r="G10" s="55"/>
    </row>
    <row r="11" spans="1:7" ht="32.25" customHeight="1" x14ac:dyDescent="0.2">
      <c r="A11" s="55" t="s">
        <v>51</v>
      </c>
      <c r="B11" s="56"/>
      <c r="C11" s="56"/>
      <c r="D11" s="56"/>
      <c r="E11" s="56"/>
      <c r="F11" s="56"/>
      <c r="G11" s="56"/>
    </row>
    <row r="12" spans="1:7" ht="15" x14ac:dyDescent="0.2">
      <c r="A12" s="25"/>
      <c r="B12" s="25" t="s">
        <v>4</v>
      </c>
      <c r="C12" s="25">
        <v>1897</v>
      </c>
      <c r="D12" s="2" t="s">
        <v>7</v>
      </c>
      <c r="E12" s="25"/>
      <c r="F12" s="25"/>
      <c r="G12" s="25"/>
    </row>
    <row r="13" spans="1:7" ht="15" x14ac:dyDescent="0.2">
      <c r="A13" s="25"/>
      <c r="B13" s="25"/>
      <c r="C13" s="25"/>
      <c r="D13" s="2"/>
      <c r="E13" s="25"/>
      <c r="F13" s="25"/>
      <c r="G13" s="25"/>
    </row>
    <row r="14" spans="1:7" ht="15" x14ac:dyDescent="0.2">
      <c r="A14" s="25"/>
      <c r="B14" s="25"/>
      <c r="C14" s="25"/>
      <c r="D14" s="2"/>
      <c r="E14" s="25"/>
      <c r="F14" s="25"/>
      <c r="G14" s="25"/>
    </row>
    <row r="15" spans="1:7" ht="15" x14ac:dyDescent="0.2">
      <c r="A15" s="25"/>
      <c r="B15" s="41" t="s">
        <v>40</v>
      </c>
      <c r="C15" s="41"/>
      <c r="D15" s="41"/>
      <c r="E15" s="41"/>
      <c r="F15" s="25"/>
      <c r="G15" s="25"/>
    </row>
    <row r="16" spans="1:7" ht="15" x14ac:dyDescent="0.2">
      <c r="A16" s="25"/>
      <c r="B16" s="57" t="s">
        <v>11</v>
      </c>
      <c r="C16" s="57"/>
      <c r="D16" s="57"/>
      <c r="E16" s="57"/>
      <c r="F16" s="25"/>
      <c r="G16" s="25"/>
    </row>
    <row r="17" spans="1:8" ht="15" x14ac:dyDescent="0.2">
      <c r="A17" s="25"/>
      <c r="B17" s="57" t="s">
        <v>80</v>
      </c>
      <c r="C17" s="57"/>
      <c r="D17" s="57"/>
      <c r="E17" s="57"/>
      <c r="F17" s="57"/>
      <c r="G17" s="57"/>
    </row>
    <row r="18" spans="1:8" ht="67.5" customHeight="1" x14ac:dyDescent="0.2">
      <c r="A18" s="8" t="s">
        <v>12</v>
      </c>
      <c r="B18" s="8" t="s">
        <v>0</v>
      </c>
      <c r="C18" s="8" t="s">
        <v>13</v>
      </c>
      <c r="D18" s="8" t="s">
        <v>1</v>
      </c>
      <c r="E18" s="8" t="s">
        <v>6</v>
      </c>
      <c r="F18" s="8" t="s">
        <v>2</v>
      </c>
      <c r="G18" s="8" t="s">
        <v>3</v>
      </c>
      <c r="H18" s="1"/>
    </row>
    <row r="19" spans="1:8" ht="21" customHeight="1" x14ac:dyDescent="0.2">
      <c r="A19" s="48" t="s">
        <v>27</v>
      </c>
      <c r="B19" s="49"/>
      <c r="C19" s="49"/>
      <c r="D19" s="49"/>
      <c r="E19" s="49"/>
      <c r="F19" s="49"/>
      <c r="G19" s="50"/>
      <c r="H19" s="1"/>
    </row>
    <row r="20" spans="1:8" ht="33.75" customHeight="1" x14ac:dyDescent="0.2">
      <c r="A20" s="13" t="s">
        <v>17</v>
      </c>
      <c r="B20" s="24" t="s">
        <v>15</v>
      </c>
      <c r="C20" s="11" t="s">
        <v>16</v>
      </c>
      <c r="D20" s="11" t="s">
        <v>5</v>
      </c>
      <c r="E20" s="11">
        <v>389.6</v>
      </c>
      <c r="F20" s="11">
        <f>C12/100</f>
        <v>18.97</v>
      </c>
      <c r="G20" s="15">
        <f>E20*F20</f>
        <v>7390.7119999999995</v>
      </c>
    </row>
    <row r="21" spans="1:8" ht="78" hidden="1" customHeight="1" x14ac:dyDescent="0.2">
      <c r="A21" s="13"/>
      <c r="B21" s="12"/>
      <c r="C21" s="11"/>
      <c r="D21" s="11"/>
      <c r="E21" s="11"/>
      <c r="F21" s="11"/>
      <c r="G21" s="15"/>
    </row>
    <row r="22" spans="1:8" ht="78" hidden="1" customHeight="1" x14ac:dyDescent="0.2">
      <c r="A22" s="13" t="s">
        <v>18</v>
      </c>
      <c r="B22" s="12" t="s">
        <v>26</v>
      </c>
      <c r="C22" s="11" t="s">
        <v>21</v>
      </c>
      <c r="D22" s="11" t="s">
        <v>14</v>
      </c>
      <c r="E22" s="11" t="s">
        <v>14</v>
      </c>
      <c r="F22" s="11" t="s">
        <v>14</v>
      </c>
      <c r="G22" s="15" t="s">
        <v>14</v>
      </c>
    </row>
    <row r="23" spans="1:8" ht="66" hidden="1" customHeight="1" x14ac:dyDescent="0.2">
      <c r="A23" s="13" t="s">
        <v>19</v>
      </c>
      <c r="B23" s="12" t="s">
        <v>23</v>
      </c>
      <c r="C23" s="11" t="s">
        <v>38</v>
      </c>
      <c r="D23" s="11" t="s">
        <v>14</v>
      </c>
      <c r="E23" s="11" t="s">
        <v>14</v>
      </c>
      <c r="F23" s="11" t="s">
        <v>14</v>
      </c>
      <c r="G23" s="15" t="s">
        <v>14</v>
      </c>
    </row>
    <row r="24" spans="1:8" ht="48.75" customHeight="1" x14ac:dyDescent="0.2">
      <c r="A24" s="13" t="s">
        <v>18</v>
      </c>
      <c r="B24" s="12" t="s">
        <v>42</v>
      </c>
      <c r="C24" s="11" t="s">
        <v>48</v>
      </c>
      <c r="D24" s="11" t="s">
        <v>14</v>
      </c>
      <c r="E24" s="11" t="s">
        <v>14</v>
      </c>
      <c r="F24" s="11" t="s">
        <v>14</v>
      </c>
      <c r="G24" s="15"/>
    </row>
    <row r="25" spans="1:8" ht="17.25" customHeight="1" x14ac:dyDescent="0.2">
      <c r="A25" s="13" t="s">
        <v>19</v>
      </c>
      <c r="B25" s="42" t="s">
        <v>49</v>
      </c>
      <c r="C25" s="43"/>
      <c r="D25" s="43"/>
      <c r="E25" s="43"/>
      <c r="F25" s="44"/>
      <c r="G25" s="15">
        <f>G20*3.5</f>
        <v>25867.491999999998</v>
      </c>
    </row>
    <row r="26" spans="1:8" ht="127.5" customHeight="1" x14ac:dyDescent="0.2">
      <c r="A26" s="13" t="s">
        <v>20</v>
      </c>
      <c r="B26" s="12" t="s">
        <v>50</v>
      </c>
      <c r="C26" s="11" t="s">
        <v>78</v>
      </c>
      <c r="D26" s="11" t="s">
        <v>14</v>
      </c>
      <c r="E26" s="11" t="s">
        <v>14</v>
      </c>
      <c r="F26" s="11" t="s">
        <v>14</v>
      </c>
      <c r="G26" s="15" t="s">
        <v>14</v>
      </c>
    </row>
    <row r="27" spans="1:8" ht="24.75" customHeight="1" x14ac:dyDescent="0.2">
      <c r="A27" s="13" t="s">
        <v>22</v>
      </c>
      <c r="B27" s="37" t="s">
        <v>25</v>
      </c>
      <c r="C27" s="38"/>
      <c r="D27" s="38"/>
      <c r="E27" s="38"/>
      <c r="F27" s="39"/>
      <c r="G27" s="15">
        <f>G25*0.3426</f>
        <v>8862.2027591999995</v>
      </c>
    </row>
    <row r="28" spans="1:8" ht="33" customHeight="1" x14ac:dyDescent="0.2">
      <c r="A28" s="13" t="s">
        <v>24</v>
      </c>
      <c r="B28" s="42" t="s">
        <v>46</v>
      </c>
      <c r="C28" s="43"/>
      <c r="D28" s="43"/>
      <c r="E28" s="43"/>
      <c r="F28" s="44"/>
      <c r="G28" s="19">
        <f>G27*7.19</f>
        <v>63719.237838647998</v>
      </c>
    </row>
    <row r="29" spans="1:8" ht="23.25" customHeight="1" x14ac:dyDescent="0.2">
      <c r="A29" s="52" t="s">
        <v>28</v>
      </c>
      <c r="B29" s="53"/>
      <c r="C29" s="53"/>
      <c r="D29" s="53"/>
      <c r="E29" s="53"/>
      <c r="F29" s="53"/>
      <c r="G29" s="54"/>
    </row>
    <row r="30" spans="1:8" ht="32.25" customHeight="1" x14ac:dyDescent="0.2">
      <c r="A30" s="13" t="s">
        <v>29</v>
      </c>
      <c r="B30" s="9" t="s">
        <v>30</v>
      </c>
      <c r="C30" s="11" t="s">
        <v>32</v>
      </c>
      <c r="D30" s="11" t="s">
        <v>5</v>
      </c>
      <c r="E30" s="11">
        <v>287</v>
      </c>
      <c r="F30" s="11">
        <f>C12/100</f>
        <v>18.97</v>
      </c>
      <c r="G30" s="15">
        <f>E30*F30</f>
        <v>5444.3899999999994</v>
      </c>
    </row>
    <row r="31" spans="1:8" ht="32.25" hidden="1" customHeight="1" x14ac:dyDescent="0.2">
      <c r="A31" s="11"/>
      <c r="B31" s="51" t="s">
        <v>10</v>
      </c>
      <c r="C31" s="51"/>
      <c r="D31" s="51"/>
      <c r="E31" s="51"/>
      <c r="F31" s="51"/>
      <c r="G31" s="10">
        <v>1</v>
      </c>
    </row>
    <row r="32" spans="1:8" ht="78.75" hidden="1" customHeight="1" x14ac:dyDescent="0.2">
      <c r="A32" s="13" t="s">
        <v>31</v>
      </c>
      <c r="B32" s="26" t="s">
        <v>26</v>
      </c>
      <c r="C32" s="11" t="s">
        <v>21</v>
      </c>
      <c r="D32" s="11" t="s">
        <v>14</v>
      </c>
      <c r="E32" s="11" t="s">
        <v>14</v>
      </c>
      <c r="F32" s="11" t="s">
        <v>14</v>
      </c>
      <c r="G32" s="15" t="s">
        <v>14</v>
      </c>
    </row>
    <row r="33" spans="1:11" ht="78.75" hidden="1" customHeight="1" x14ac:dyDescent="0.2">
      <c r="A33" s="13" t="s">
        <v>33</v>
      </c>
      <c r="B33" s="14" t="s">
        <v>23</v>
      </c>
      <c r="C33" s="11" t="s">
        <v>38</v>
      </c>
      <c r="D33" s="11" t="s">
        <v>14</v>
      </c>
      <c r="E33" s="11" t="s">
        <v>14</v>
      </c>
      <c r="F33" s="11" t="s">
        <v>14</v>
      </c>
      <c r="G33" s="15" t="s">
        <v>14</v>
      </c>
    </row>
    <row r="34" spans="1:11" ht="51.75" customHeight="1" x14ac:dyDescent="0.2">
      <c r="A34" s="13" t="s">
        <v>31</v>
      </c>
      <c r="B34" s="12" t="s">
        <v>42</v>
      </c>
      <c r="C34" s="11" t="s">
        <v>48</v>
      </c>
      <c r="D34" s="11" t="s">
        <v>14</v>
      </c>
      <c r="E34" s="11" t="s">
        <v>14</v>
      </c>
      <c r="F34" s="11" t="s">
        <v>14</v>
      </c>
      <c r="G34" s="15" t="s">
        <v>14</v>
      </c>
      <c r="H34" s="23"/>
    </row>
    <row r="35" spans="1:11" ht="22.5" customHeight="1" x14ac:dyDescent="0.2">
      <c r="A35" s="13" t="s">
        <v>33</v>
      </c>
      <c r="B35" s="42" t="s">
        <v>102</v>
      </c>
      <c r="C35" s="43"/>
      <c r="D35" s="43"/>
      <c r="E35" s="43"/>
      <c r="F35" s="44"/>
      <c r="G35" s="15">
        <f>G30*3.5</f>
        <v>19055.364999999998</v>
      </c>
    </row>
    <row r="36" spans="1:11" ht="135" x14ac:dyDescent="0.2">
      <c r="A36" s="13" t="s">
        <v>37</v>
      </c>
      <c r="B36" s="12" t="s">
        <v>103</v>
      </c>
      <c r="C36" s="11" t="s">
        <v>104</v>
      </c>
      <c r="D36" s="11" t="s">
        <v>14</v>
      </c>
      <c r="E36" s="11" t="s">
        <v>14</v>
      </c>
      <c r="F36" s="11" t="s">
        <v>14</v>
      </c>
      <c r="G36" s="11" t="s">
        <v>14</v>
      </c>
    </row>
    <row r="37" spans="1:11" ht="22.5" customHeight="1" x14ac:dyDescent="0.2">
      <c r="A37" s="13" t="s">
        <v>35</v>
      </c>
      <c r="B37" s="42" t="s">
        <v>34</v>
      </c>
      <c r="C37" s="67"/>
      <c r="D37" s="67"/>
      <c r="E37" s="67"/>
      <c r="F37" s="68"/>
      <c r="G37" s="15">
        <f>G35*0.7063</f>
        <v>13458.8042995</v>
      </c>
    </row>
    <row r="38" spans="1:11" ht="34.5" customHeight="1" x14ac:dyDescent="0.2">
      <c r="A38" s="13" t="s">
        <v>105</v>
      </c>
      <c r="B38" s="42" t="s">
        <v>47</v>
      </c>
      <c r="C38" s="43"/>
      <c r="D38" s="43"/>
      <c r="E38" s="43"/>
      <c r="F38" s="44"/>
      <c r="G38" s="19">
        <f>G37*7.19</f>
        <v>96768.802913405001</v>
      </c>
    </row>
    <row r="39" spans="1:11" ht="18.75" customHeight="1" x14ac:dyDescent="0.25">
      <c r="A39" s="30">
        <v>3</v>
      </c>
      <c r="B39" s="45" t="s">
        <v>36</v>
      </c>
      <c r="C39" s="45"/>
      <c r="D39" s="45"/>
      <c r="E39" s="45"/>
      <c r="F39" s="45"/>
      <c r="G39" s="18">
        <f>G38+G28</f>
        <v>160488.040752053</v>
      </c>
    </row>
    <row r="40" spans="1:11" ht="18.75" customHeight="1" x14ac:dyDescent="0.25">
      <c r="A40" s="29"/>
      <c r="B40" s="21"/>
      <c r="C40" s="21"/>
      <c r="D40" s="21"/>
      <c r="E40" s="21"/>
      <c r="F40" s="21"/>
      <c r="G40" s="22"/>
    </row>
    <row r="41" spans="1:11" ht="30" customHeight="1" x14ac:dyDescent="0.2">
      <c r="A41" s="25"/>
      <c r="B41" s="40"/>
      <c r="C41" s="40"/>
      <c r="D41" s="40"/>
      <c r="E41" s="40"/>
      <c r="F41" s="40"/>
      <c r="G41" s="40"/>
    </row>
    <row r="42" spans="1:11" ht="15" x14ac:dyDescent="0.2">
      <c r="A42" s="25"/>
      <c r="B42" s="25"/>
      <c r="C42" s="25"/>
      <c r="D42" s="25"/>
      <c r="E42" s="25"/>
      <c r="F42" s="25"/>
      <c r="G42" s="25"/>
    </row>
    <row r="43" spans="1:11" ht="15.75" x14ac:dyDescent="0.25">
      <c r="A43" s="25"/>
      <c r="B43" s="25"/>
      <c r="C43" s="25"/>
      <c r="D43" s="25"/>
      <c r="E43" s="25"/>
      <c r="F43" s="41"/>
      <c r="G43" s="41"/>
      <c r="K43" s="6"/>
    </row>
  </sheetData>
  <mergeCells count="23">
    <mergeCell ref="A19:G19"/>
    <mergeCell ref="D1:G1"/>
    <mergeCell ref="D4:G4"/>
    <mergeCell ref="D5:G5"/>
    <mergeCell ref="D6:G6"/>
    <mergeCell ref="D7:G7"/>
    <mergeCell ref="A9:G9"/>
    <mergeCell ref="A10:G10"/>
    <mergeCell ref="A11:G11"/>
    <mergeCell ref="B15:E15"/>
    <mergeCell ref="B16:E16"/>
    <mergeCell ref="B17:G17"/>
    <mergeCell ref="B38:F38"/>
    <mergeCell ref="B39:F39"/>
    <mergeCell ref="B41:G41"/>
    <mergeCell ref="F43:G43"/>
    <mergeCell ref="B25:F25"/>
    <mergeCell ref="B27:F27"/>
    <mergeCell ref="B28:F28"/>
    <mergeCell ref="A29:G29"/>
    <mergeCell ref="B31:F31"/>
    <mergeCell ref="B35:F35"/>
    <mergeCell ref="B37:F37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zoomScaleNormal="100" workbookViewId="0">
      <selection activeCell="B35" sqref="B35:F35"/>
    </sheetView>
  </sheetViews>
  <sheetFormatPr defaultRowHeight="12.75" x14ac:dyDescent="0.2"/>
  <cols>
    <col min="1" max="1" width="10.85546875" bestFit="1" customWidth="1"/>
    <col min="2" max="2" width="43.28515625" customWidth="1"/>
    <col min="3" max="3" width="15.140625" customWidth="1"/>
    <col min="4" max="4" width="13.85546875" customWidth="1"/>
    <col min="5" max="5" width="13.7109375" customWidth="1"/>
    <col min="6" max="6" width="9.7109375" customWidth="1"/>
    <col min="7" max="7" width="15.28515625" customWidth="1"/>
  </cols>
  <sheetData>
    <row r="1" spans="1:7" ht="25.5" customHeight="1" x14ac:dyDescent="0.2">
      <c r="D1" s="46"/>
      <c r="E1" s="47"/>
      <c r="F1" s="47"/>
      <c r="G1" s="47"/>
    </row>
    <row r="4" spans="1:7" x14ac:dyDescent="0.2">
      <c r="D4" s="58"/>
      <c r="E4" s="58"/>
      <c r="F4" s="58"/>
      <c r="G4" s="58"/>
    </row>
    <row r="5" spans="1:7" ht="15" x14ac:dyDescent="0.2">
      <c r="B5" s="17" t="s">
        <v>8</v>
      </c>
      <c r="D5" s="59" t="s">
        <v>9</v>
      </c>
      <c r="E5" s="59"/>
      <c r="F5" s="59"/>
      <c r="G5" s="59"/>
    </row>
    <row r="6" spans="1:7" ht="35.25" customHeight="1" x14ac:dyDescent="0.2">
      <c r="B6" s="27"/>
      <c r="C6" s="27"/>
      <c r="D6" s="60"/>
      <c r="E6" s="60"/>
      <c r="F6" s="60"/>
      <c r="G6" s="60"/>
    </row>
    <row r="7" spans="1:7" ht="23.25" customHeight="1" x14ac:dyDescent="0.2">
      <c r="A7" s="25"/>
      <c r="B7" s="28" t="s">
        <v>43</v>
      </c>
      <c r="D7" s="61" t="s">
        <v>39</v>
      </c>
      <c r="E7" s="61"/>
      <c r="F7" s="61"/>
      <c r="G7" s="61"/>
    </row>
    <row r="8" spans="1:7" ht="15" x14ac:dyDescent="0.2">
      <c r="A8" s="25"/>
      <c r="B8" s="27"/>
      <c r="D8" s="27"/>
      <c r="E8" s="27"/>
      <c r="F8" s="27"/>
      <c r="G8" s="27"/>
    </row>
    <row r="9" spans="1:7" ht="68.25" customHeight="1" x14ac:dyDescent="0.2">
      <c r="A9" s="62" t="s">
        <v>88</v>
      </c>
      <c r="B9" s="63"/>
      <c r="C9" s="63"/>
      <c r="D9" s="63"/>
      <c r="E9" s="63"/>
      <c r="F9" s="63"/>
      <c r="G9" s="63"/>
    </row>
    <row r="10" spans="1:7" ht="15" customHeight="1" x14ac:dyDescent="0.2">
      <c r="A10" s="55"/>
      <c r="B10" s="55"/>
      <c r="C10" s="55"/>
      <c r="D10" s="55"/>
      <c r="E10" s="55"/>
      <c r="F10" s="55"/>
      <c r="G10" s="55"/>
    </row>
    <row r="11" spans="1:7" ht="32.25" customHeight="1" x14ac:dyDescent="0.2">
      <c r="A11" s="55" t="s">
        <v>51</v>
      </c>
      <c r="B11" s="56"/>
      <c r="C11" s="56"/>
      <c r="D11" s="56"/>
      <c r="E11" s="56"/>
      <c r="F11" s="56"/>
      <c r="G11" s="56"/>
    </row>
    <row r="12" spans="1:7" ht="15" x14ac:dyDescent="0.2">
      <c r="A12" s="25"/>
      <c r="B12" s="25" t="s">
        <v>4</v>
      </c>
      <c r="C12" s="25">
        <v>2438</v>
      </c>
      <c r="D12" s="2" t="s">
        <v>7</v>
      </c>
      <c r="E12" s="25"/>
      <c r="F12" s="25"/>
      <c r="G12" s="25"/>
    </row>
    <row r="13" spans="1:7" ht="15" x14ac:dyDescent="0.2">
      <c r="A13" s="25"/>
      <c r="B13" s="25"/>
      <c r="C13" s="25"/>
      <c r="D13" s="2"/>
      <c r="E13" s="25"/>
      <c r="F13" s="25"/>
      <c r="G13" s="25"/>
    </row>
    <row r="14" spans="1:7" ht="15" x14ac:dyDescent="0.2">
      <c r="A14" s="25"/>
      <c r="B14" s="25"/>
      <c r="C14" s="25"/>
      <c r="D14" s="2"/>
      <c r="E14" s="25"/>
      <c r="F14" s="25"/>
      <c r="G14" s="25"/>
    </row>
    <row r="15" spans="1:7" ht="15" x14ac:dyDescent="0.2">
      <c r="A15" s="25"/>
      <c r="B15" s="41" t="s">
        <v>40</v>
      </c>
      <c r="C15" s="41"/>
      <c r="D15" s="41"/>
      <c r="E15" s="41"/>
      <c r="F15" s="25"/>
      <c r="G15" s="25"/>
    </row>
    <row r="16" spans="1:7" ht="15" x14ac:dyDescent="0.2">
      <c r="A16" s="25"/>
      <c r="B16" s="57" t="s">
        <v>11</v>
      </c>
      <c r="C16" s="57"/>
      <c r="D16" s="57"/>
      <c r="E16" s="57"/>
      <c r="F16" s="25"/>
      <c r="G16" s="25"/>
    </row>
    <row r="17" spans="1:8" ht="15" x14ac:dyDescent="0.2">
      <c r="A17" s="25"/>
      <c r="B17" s="57" t="s">
        <v>80</v>
      </c>
      <c r="C17" s="57"/>
      <c r="D17" s="57"/>
      <c r="E17" s="57"/>
      <c r="F17" s="57"/>
      <c r="G17" s="57"/>
    </row>
    <row r="18" spans="1:8" ht="67.5" customHeight="1" x14ac:dyDescent="0.2">
      <c r="A18" s="8" t="s">
        <v>12</v>
      </c>
      <c r="B18" s="8" t="s">
        <v>0</v>
      </c>
      <c r="C18" s="8" t="s">
        <v>13</v>
      </c>
      <c r="D18" s="8" t="s">
        <v>1</v>
      </c>
      <c r="E18" s="8" t="s">
        <v>6</v>
      </c>
      <c r="F18" s="8" t="s">
        <v>2</v>
      </c>
      <c r="G18" s="8" t="s">
        <v>3</v>
      </c>
      <c r="H18" s="1"/>
    </row>
    <row r="19" spans="1:8" ht="21" customHeight="1" x14ac:dyDescent="0.2">
      <c r="A19" s="48" t="s">
        <v>27</v>
      </c>
      <c r="B19" s="49"/>
      <c r="C19" s="49"/>
      <c r="D19" s="49"/>
      <c r="E19" s="49"/>
      <c r="F19" s="49"/>
      <c r="G19" s="50"/>
      <c r="H19" s="1"/>
    </row>
    <row r="20" spans="1:8" ht="33.75" customHeight="1" x14ac:dyDescent="0.2">
      <c r="A20" s="13" t="s">
        <v>17</v>
      </c>
      <c r="B20" s="24" t="s">
        <v>15</v>
      </c>
      <c r="C20" s="11" t="s">
        <v>16</v>
      </c>
      <c r="D20" s="11" t="s">
        <v>5</v>
      </c>
      <c r="E20" s="11">
        <v>389.6</v>
      </c>
      <c r="F20" s="11">
        <f>C12/100</f>
        <v>24.38</v>
      </c>
      <c r="G20" s="15">
        <f>E20*F20</f>
        <v>9498.4480000000003</v>
      </c>
    </row>
    <row r="21" spans="1:8" ht="78" hidden="1" customHeight="1" x14ac:dyDescent="0.2">
      <c r="A21" s="13"/>
      <c r="B21" s="12"/>
      <c r="C21" s="11"/>
      <c r="D21" s="11"/>
      <c r="E21" s="11"/>
      <c r="F21" s="11"/>
      <c r="G21" s="15"/>
    </row>
    <row r="22" spans="1:8" ht="78" hidden="1" customHeight="1" x14ac:dyDescent="0.2">
      <c r="A22" s="13" t="s">
        <v>18</v>
      </c>
      <c r="B22" s="12" t="s">
        <v>26</v>
      </c>
      <c r="C22" s="11" t="s">
        <v>21</v>
      </c>
      <c r="D22" s="11" t="s">
        <v>14</v>
      </c>
      <c r="E22" s="11" t="s">
        <v>14</v>
      </c>
      <c r="F22" s="11" t="s">
        <v>14</v>
      </c>
      <c r="G22" s="15" t="s">
        <v>14</v>
      </c>
    </row>
    <row r="23" spans="1:8" ht="66" hidden="1" customHeight="1" x14ac:dyDescent="0.2">
      <c r="A23" s="13" t="s">
        <v>19</v>
      </c>
      <c r="B23" s="12" t="s">
        <v>23</v>
      </c>
      <c r="C23" s="11" t="s">
        <v>38</v>
      </c>
      <c r="D23" s="11" t="s">
        <v>14</v>
      </c>
      <c r="E23" s="11" t="s">
        <v>14</v>
      </c>
      <c r="F23" s="11" t="s">
        <v>14</v>
      </c>
      <c r="G23" s="15" t="s">
        <v>14</v>
      </c>
    </row>
    <row r="24" spans="1:8" ht="48.75" customHeight="1" x14ac:dyDescent="0.2">
      <c r="A24" s="13" t="s">
        <v>18</v>
      </c>
      <c r="B24" s="12" t="s">
        <v>41</v>
      </c>
      <c r="C24" s="11" t="s">
        <v>89</v>
      </c>
      <c r="D24" s="11" t="s">
        <v>14</v>
      </c>
      <c r="E24" s="11" t="s">
        <v>14</v>
      </c>
      <c r="F24" s="11" t="s">
        <v>14</v>
      </c>
      <c r="G24" s="15"/>
    </row>
    <row r="25" spans="1:8" ht="17.25" customHeight="1" x14ac:dyDescent="0.2">
      <c r="A25" s="13" t="s">
        <v>19</v>
      </c>
      <c r="B25" s="42" t="s">
        <v>49</v>
      </c>
      <c r="C25" s="43"/>
      <c r="D25" s="43"/>
      <c r="E25" s="43"/>
      <c r="F25" s="44"/>
      <c r="G25" s="15">
        <f>G20*2.2</f>
        <v>20896.585600000002</v>
      </c>
    </row>
    <row r="26" spans="1:8" ht="127.5" customHeight="1" x14ac:dyDescent="0.2">
      <c r="A26" s="13" t="s">
        <v>20</v>
      </c>
      <c r="B26" s="12" t="s">
        <v>50</v>
      </c>
      <c r="C26" s="11" t="s">
        <v>78</v>
      </c>
      <c r="D26" s="11" t="s">
        <v>14</v>
      </c>
      <c r="E26" s="11" t="s">
        <v>14</v>
      </c>
      <c r="F26" s="11" t="s">
        <v>14</v>
      </c>
      <c r="G26" s="15" t="s">
        <v>14</v>
      </c>
    </row>
    <row r="27" spans="1:8" ht="24.75" customHeight="1" x14ac:dyDescent="0.2">
      <c r="A27" s="13" t="s">
        <v>22</v>
      </c>
      <c r="B27" s="37" t="s">
        <v>25</v>
      </c>
      <c r="C27" s="38"/>
      <c r="D27" s="38"/>
      <c r="E27" s="38"/>
      <c r="F27" s="39"/>
      <c r="G27" s="15">
        <f>G25*0.3426</f>
        <v>7159.1702265600006</v>
      </c>
    </row>
    <row r="28" spans="1:8" ht="33" customHeight="1" x14ac:dyDescent="0.2">
      <c r="A28" s="13" t="s">
        <v>24</v>
      </c>
      <c r="B28" s="42" t="s">
        <v>46</v>
      </c>
      <c r="C28" s="43"/>
      <c r="D28" s="43"/>
      <c r="E28" s="43"/>
      <c r="F28" s="44"/>
      <c r="G28" s="19">
        <f>G27*7.19</f>
        <v>51474.433928966406</v>
      </c>
    </row>
    <row r="29" spans="1:8" ht="23.25" customHeight="1" x14ac:dyDescent="0.2">
      <c r="A29" s="52" t="s">
        <v>28</v>
      </c>
      <c r="B29" s="53"/>
      <c r="C29" s="53"/>
      <c r="D29" s="53"/>
      <c r="E29" s="53"/>
      <c r="F29" s="53"/>
      <c r="G29" s="54"/>
    </row>
    <row r="30" spans="1:8" ht="32.25" customHeight="1" x14ac:dyDescent="0.2">
      <c r="A30" s="13" t="s">
        <v>29</v>
      </c>
      <c r="B30" s="9" t="s">
        <v>30</v>
      </c>
      <c r="C30" s="11" t="s">
        <v>32</v>
      </c>
      <c r="D30" s="11" t="s">
        <v>5</v>
      </c>
      <c r="E30" s="11">
        <v>287</v>
      </c>
      <c r="F30" s="11">
        <f>C12/100</f>
        <v>24.38</v>
      </c>
      <c r="G30" s="15">
        <f>E30*F30</f>
        <v>6997.0599999999995</v>
      </c>
    </row>
    <row r="31" spans="1:8" ht="32.25" hidden="1" customHeight="1" x14ac:dyDescent="0.2">
      <c r="A31" s="11"/>
      <c r="B31" s="51" t="s">
        <v>10</v>
      </c>
      <c r="C31" s="51"/>
      <c r="D31" s="51"/>
      <c r="E31" s="51"/>
      <c r="F31" s="51"/>
      <c r="G31" s="10">
        <v>1</v>
      </c>
    </row>
    <row r="32" spans="1:8" ht="78.75" hidden="1" customHeight="1" x14ac:dyDescent="0.2">
      <c r="A32" s="13" t="s">
        <v>31</v>
      </c>
      <c r="B32" s="26" t="s">
        <v>26</v>
      </c>
      <c r="C32" s="11" t="s">
        <v>21</v>
      </c>
      <c r="D32" s="11" t="s">
        <v>14</v>
      </c>
      <c r="E32" s="11" t="s">
        <v>14</v>
      </c>
      <c r="F32" s="11" t="s">
        <v>14</v>
      </c>
      <c r="G32" s="15" t="s">
        <v>14</v>
      </c>
    </row>
    <row r="33" spans="1:11" ht="78.75" hidden="1" customHeight="1" x14ac:dyDescent="0.2">
      <c r="A33" s="13" t="s">
        <v>33</v>
      </c>
      <c r="B33" s="14" t="s">
        <v>23</v>
      </c>
      <c r="C33" s="11" t="s">
        <v>38</v>
      </c>
      <c r="D33" s="11" t="s">
        <v>14</v>
      </c>
      <c r="E33" s="11" t="s">
        <v>14</v>
      </c>
      <c r="F33" s="11" t="s">
        <v>14</v>
      </c>
      <c r="G33" s="15" t="s">
        <v>14</v>
      </c>
    </row>
    <row r="34" spans="1:11" ht="51.75" customHeight="1" x14ac:dyDescent="0.2">
      <c r="A34" s="13" t="s">
        <v>31</v>
      </c>
      <c r="B34" s="12" t="s">
        <v>41</v>
      </c>
      <c r="C34" s="11" t="s">
        <v>89</v>
      </c>
      <c r="D34" s="11" t="s">
        <v>14</v>
      </c>
      <c r="E34" s="11" t="s">
        <v>14</v>
      </c>
      <c r="F34" s="11" t="s">
        <v>14</v>
      </c>
      <c r="G34" s="15" t="s">
        <v>14</v>
      </c>
      <c r="H34" s="23"/>
    </row>
    <row r="35" spans="1:11" ht="22.5" customHeight="1" x14ac:dyDescent="0.2">
      <c r="A35" s="13" t="s">
        <v>33</v>
      </c>
      <c r="B35" s="42" t="s">
        <v>102</v>
      </c>
      <c r="C35" s="43"/>
      <c r="D35" s="43"/>
      <c r="E35" s="43"/>
      <c r="F35" s="44"/>
      <c r="G35" s="15">
        <f>G30*2.2</f>
        <v>15393.531999999999</v>
      </c>
    </row>
    <row r="36" spans="1:11" ht="135" x14ac:dyDescent="0.2">
      <c r="A36" s="13" t="s">
        <v>37</v>
      </c>
      <c r="B36" s="12" t="s">
        <v>103</v>
      </c>
      <c r="C36" s="11" t="s">
        <v>104</v>
      </c>
      <c r="D36" s="11" t="s">
        <v>14</v>
      </c>
      <c r="E36" s="11" t="s">
        <v>14</v>
      </c>
      <c r="F36" s="11" t="s">
        <v>14</v>
      </c>
      <c r="G36" s="11" t="s">
        <v>14</v>
      </c>
    </row>
    <row r="37" spans="1:11" ht="22.5" customHeight="1" x14ac:dyDescent="0.2">
      <c r="A37" s="13" t="s">
        <v>35</v>
      </c>
      <c r="B37" s="42" t="s">
        <v>34</v>
      </c>
      <c r="C37" s="67"/>
      <c r="D37" s="67"/>
      <c r="E37" s="67"/>
      <c r="F37" s="68"/>
      <c r="G37" s="15">
        <f>G35*0.7063</f>
        <v>10872.4516516</v>
      </c>
    </row>
    <row r="38" spans="1:11" ht="34.5" customHeight="1" x14ac:dyDescent="0.2">
      <c r="A38" s="13" t="s">
        <v>105</v>
      </c>
      <c r="B38" s="42" t="s">
        <v>47</v>
      </c>
      <c r="C38" s="43"/>
      <c r="D38" s="43"/>
      <c r="E38" s="43"/>
      <c r="F38" s="44"/>
      <c r="G38" s="19">
        <f>G37*7.19</f>
        <v>78172.927375004001</v>
      </c>
    </row>
    <row r="39" spans="1:11" ht="18.75" customHeight="1" x14ac:dyDescent="0.25">
      <c r="A39" s="30">
        <v>3</v>
      </c>
      <c r="B39" s="45" t="s">
        <v>36</v>
      </c>
      <c r="C39" s="45"/>
      <c r="D39" s="45"/>
      <c r="E39" s="45"/>
      <c r="F39" s="45"/>
      <c r="G39" s="18">
        <f>G38+G28</f>
        <v>129647.36130397041</v>
      </c>
    </row>
    <row r="40" spans="1:11" ht="18.75" customHeight="1" x14ac:dyDescent="0.25">
      <c r="A40" s="29"/>
      <c r="B40" s="21"/>
      <c r="C40" s="21"/>
      <c r="D40" s="21"/>
      <c r="E40" s="21"/>
      <c r="F40" s="21"/>
      <c r="G40" s="22"/>
    </row>
    <row r="41" spans="1:11" ht="30" customHeight="1" x14ac:dyDescent="0.2">
      <c r="A41" s="25"/>
      <c r="B41" s="40"/>
      <c r="C41" s="40"/>
      <c r="D41" s="40"/>
      <c r="E41" s="40"/>
      <c r="F41" s="40"/>
      <c r="G41" s="40"/>
    </row>
    <row r="42" spans="1:11" ht="15" x14ac:dyDescent="0.2">
      <c r="A42" s="25"/>
      <c r="B42" s="25"/>
      <c r="C42" s="25"/>
      <c r="D42" s="25"/>
      <c r="E42" s="25"/>
      <c r="F42" s="25"/>
      <c r="G42" s="25"/>
    </row>
    <row r="43" spans="1:11" ht="15.75" x14ac:dyDescent="0.25">
      <c r="A43" s="25"/>
      <c r="B43" s="25"/>
      <c r="C43" s="25"/>
      <c r="D43" s="25"/>
      <c r="E43" s="25"/>
      <c r="F43" s="41"/>
      <c r="G43" s="41"/>
      <c r="K43" s="6"/>
    </row>
  </sheetData>
  <mergeCells count="23">
    <mergeCell ref="A19:G19"/>
    <mergeCell ref="D1:G1"/>
    <mergeCell ref="D4:G4"/>
    <mergeCell ref="D5:G5"/>
    <mergeCell ref="D6:G6"/>
    <mergeCell ref="D7:G7"/>
    <mergeCell ref="A9:G9"/>
    <mergeCell ref="A10:G10"/>
    <mergeCell ref="A11:G11"/>
    <mergeCell ref="B15:E15"/>
    <mergeCell ref="B16:E16"/>
    <mergeCell ref="B17:G17"/>
    <mergeCell ref="B38:F38"/>
    <mergeCell ref="B39:F39"/>
    <mergeCell ref="B41:G41"/>
    <mergeCell ref="F43:G43"/>
    <mergeCell ref="B25:F25"/>
    <mergeCell ref="B27:F27"/>
    <mergeCell ref="B28:F28"/>
    <mergeCell ref="A29:G29"/>
    <mergeCell ref="B31:F31"/>
    <mergeCell ref="B35:F35"/>
    <mergeCell ref="B37:F37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zoomScaleNormal="100" workbookViewId="0">
      <selection activeCell="B35" sqref="B35:F35"/>
    </sheetView>
  </sheetViews>
  <sheetFormatPr defaultRowHeight="12.75" x14ac:dyDescent="0.2"/>
  <cols>
    <col min="1" max="1" width="10.85546875" bestFit="1" customWidth="1"/>
    <col min="2" max="2" width="43.28515625" customWidth="1"/>
    <col min="3" max="3" width="15.140625" customWidth="1"/>
    <col min="4" max="4" width="13.85546875" customWidth="1"/>
    <col min="5" max="5" width="13.7109375" customWidth="1"/>
    <col min="6" max="6" width="9.7109375" customWidth="1"/>
    <col min="7" max="7" width="15.28515625" customWidth="1"/>
  </cols>
  <sheetData>
    <row r="1" spans="1:7" ht="25.5" customHeight="1" x14ac:dyDescent="0.2">
      <c r="D1" s="46"/>
      <c r="E1" s="47"/>
      <c r="F1" s="47"/>
      <c r="G1" s="47"/>
    </row>
    <row r="4" spans="1:7" x14ac:dyDescent="0.2">
      <c r="D4" s="58"/>
      <c r="E4" s="58"/>
      <c r="F4" s="58"/>
      <c r="G4" s="58"/>
    </row>
    <row r="5" spans="1:7" ht="15" x14ac:dyDescent="0.2">
      <c r="B5" s="17" t="s">
        <v>8</v>
      </c>
      <c r="D5" s="59" t="s">
        <v>9</v>
      </c>
      <c r="E5" s="59"/>
      <c r="F5" s="59"/>
      <c r="G5" s="59"/>
    </row>
    <row r="6" spans="1:7" ht="35.25" customHeight="1" x14ac:dyDescent="0.2">
      <c r="B6" s="27"/>
      <c r="C6" s="27"/>
      <c r="D6" s="60"/>
      <c r="E6" s="60"/>
      <c r="F6" s="60"/>
      <c r="G6" s="60"/>
    </row>
    <row r="7" spans="1:7" ht="23.25" customHeight="1" x14ac:dyDescent="0.2">
      <c r="A7" s="25"/>
      <c r="B7" s="28" t="s">
        <v>43</v>
      </c>
      <c r="D7" s="61" t="s">
        <v>39</v>
      </c>
      <c r="E7" s="61"/>
      <c r="F7" s="61"/>
      <c r="G7" s="61"/>
    </row>
    <row r="8" spans="1:7" ht="15" x14ac:dyDescent="0.2">
      <c r="A8" s="25"/>
      <c r="B8" s="27"/>
      <c r="D8" s="27"/>
      <c r="E8" s="27"/>
      <c r="F8" s="27"/>
      <c r="G8" s="27"/>
    </row>
    <row r="9" spans="1:7" ht="68.25" customHeight="1" x14ac:dyDescent="0.2">
      <c r="A9" s="62" t="s">
        <v>90</v>
      </c>
      <c r="B9" s="63"/>
      <c r="C9" s="63"/>
      <c r="D9" s="63"/>
      <c r="E9" s="63"/>
      <c r="F9" s="63"/>
      <c r="G9" s="63"/>
    </row>
    <row r="10" spans="1:7" ht="15" customHeight="1" x14ac:dyDescent="0.2">
      <c r="A10" s="55"/>
      <c r="B10" s="55"/>
      <c r="C10" s="55"/>
      <c r="D10" s="55"/>
      <c r="E10" s="55"/>
      <c r="F10" s="55"/>
      <c r="G10" s="55"/>
    </row>
    <row r="11" spans="1:7" ht="32.25" customHeight="1" x14ac:dyDescent="0.2">
      <c r="A11" s="55" t="s">
        <v>51</v>
      </c>
      <c r="B11" s="56"/>
      <c r="C11" s="56"/>
      <c r="D11" s="56"/>
      <c r="E11" s="56"/>
      <c r="F11" s="56"/>
      <c r="G11" s="56"/>
    </row>
    <row r="12" spans="1:7" ht="15" x14ac:dyDescent="0.2">
      <c r="A12" s="25"/>
      <c r="B12" s="25" t="s">
        <v>4</v>
      </c>
      <c r="C12" s="25">
        <v>2218</v>
      </c>
      <c r="D12" s="2" t="s">
        <v>7</v>
      </c>
      <c r="E12" s="25"/>
      <c r="F12" s="25"/>
      <c r="G12" s="25"/>
    </row>
    <row r="13" spans="1:7" ht="15" x14ac:dyDescent="0.2">
      <c r="A13" s="25"/>
      <c r="B13" s="25"/>
      <c r="C13" s="25"/>
      <c r="D13" s="2"/>
      <c r="E13" s="25"/>
      <c r="F13" s="25"/>
      <c r="G13" s="25"/>
    </row>
    <row r="14" spans="1:7" ht="15" x14ac:dyDescent="0.2">
      <c r="A14" s="25"/>
      <c r="B14" s="25"/>
      <c r="C14" s="25"/>
      <c r="D14" s="2"/>
      <c r="E14" s="25"/>
      <c r="F14" s="25"/>
      <c r="G14" s="25"/>
    </row>
    <row r="15" spans="1:7" ht="15" x14ac:dyDescent="0.2">
      <c r="A15" s="25"/>
      <c r="B15" s="41" t="s">
        <v>40</v>
      </c>
      <c r="C15" s="41"/>
      <c r="D15" s="41"/>
      <c r="E15" s="41"/>
      <c r="F15" s="25"/>
      <c r="G15" s="25"/>
    </row>
    <row r="16" spans="1:7" ht="15" x14ac:dyDescent="0.2">
      <c r="A16" s="25"/>
      <c r="B16" s="57" t="s">
        <v>11</v>
      </c>
      <c r="C16" s="57"/>
      <c r="D16" s="57"/>
      <c r="E16" s="57"/>
      <c r="F16" s="25"/>
      <c r="G16" s="25"/>
    </row>
    <row r="17" spans="1:8" ht="15" x14ac:dyDescent="0.2">
      <c r="A17" s="25"/>
      <c r="B17" s="57" t="s">
        <v>80</v>
      </c>
      <c r="C17" s="57"/>
      <c r="D17" s="57"/>
      <c r="E17" s="57"/>
      <c r="F17" s="57"/>
      <c r="G17" s="57"/>
    </row>
    <row r="18" spans="1:8" ht="67.5" customHeight="1" x14ac:dyDescent="0.2">
      <c r="A18" s="8" t="s">
        <v>12</v>
      </c>
      <c r="B18" s="8" t="s">
        <v>0</v>
      </c>
      <c r="C18" s="8" t="s">
        <v>13</v>
      </c>
      <c r="D18" s="8" t="s">
        <v>1</v>
      </c>
      <c r="E18" s="8" t="s">
        <v>6</v>
      </c>
      <c r="F18" s="8" t="s">
        <v>2</v>
      </c>
      <c r="G18" s="8" t="s">
        <v>3</v>
      </c>
      <c r="H18" s="1"/>
    </row>
    <row r="19" spans="1:8" ht="21" customHeight="1" x14ac:dyDescent="0.2">
      <c r="A19" s="48" t="s">
        <v>27</v>
      </c>
      <c r="B19" s="49"/>
      <c r="C19" s="49"/>
      <c r="D19" s="49"/>
      <c r="E19" s="49"/>
      <c r="F19" s="49"/>
      <c r="G19" s="50"/>
      <c r="H19" s="1"/>
    </row>
    <row r="20" spans="1:8" ht="33.75" customHeight="1" x14ac:dyDescent="0.2">
      <c r="A20" s="13" t="s">
        <v>17</v>
      </c>
      <c r="B20" s="24" t="s">
        <v>15</v>
      </c>
      <c r="C20" s="11" t="s">
        <v>16</v>
      </c>
      <c r="D20" s="11" t="s">
        <v>5</v>
      </c>
      <c r="E20" s="11">
        <v>409.2</v>
      </c>
      <c r="F20" s="11">
        <f>C12/100</f>
        <v>22.18</v>
      </c>
      <c r="G20" s="15">
        <f>E20*F20</f>
        <v>9076.0560000000005</v>
      </c>
    </row>
    <row r="21" spans="1:8" ht="78" hidden="1" customHeight="1" x14ac:dyDescent="0.2">
      <c r="A21" s="13"/>
      <c r="B21" s="12"/>
      <c r="C21" s="11"/>
      <c r="D21" s="11"/>
      <c r="E21" s="11"/>
      <c r="F21" s="11"/>
      <c r="G21" s="15"/>
    </row>
    <row r="22" spans="1:8" ht="78" hidden="1" customHeight="1" x14ac:dyDescent="0.2">
      <c r="A22" s="13" t="s">
        <v>18</v>
      </c>
      <c r="B22" s="12" t="s">
        <v>26</v>
      </c>
      <c r="C22" s="11" t="s">
        <v>21</v>
      </c>
      <c r="D22" s="11" t="s">
        <v>14</v>
      </c>
      <c r="E22" s="11" t="s">
        <v>14</v>
      </c>
      <c r="F22" s="11" t="s">
        <v>14</v>
      </c>
      <c r="G22" s="15" t="s">
        <v>14</v>
      </c>
    </row>
    <row r="23" spans="1:8" ht="66" hidden="1" customHeight="1" x14ac:dyDescent="0.2">
      <c r="A23" s="13" t="s">
        <v>19</v>
      </c>
      <c r="B23" s="12" t="s">
        <v>23</v>
      </c>
      <c r="C23" s="11" t="s">
        <v>38</v>
      </c>
      <c r="D23" s="11" t="s">
        <v>14</v>
      </c>
      <c r="E23" s="11" t="s">
        <v>14</v>
      </c>
      <c r="F23" s="11" t="s">
        <v>14</v>
      </c>
      <c r="G23" s="15" t="s">
        <v>14</v>
      </c>
    </row>
    <row r="24" spans="1:8" ht="48.75" customHeight="1" x14ac:dyDescent="0.2">
      <c r="A24" s="13" t="s">
        <v>18</v>
      </c>
      <c r="B24" s="12" t="s">
        <v>41</v>
      </c>
      <c r="C24" s="11" t="s">
        <v>89</v>
      </c>
      <c r="D24" s="11" t="s">
        <v>14</v>
      </c>
      <c r="E24" s="11" t="s">
        <v>14</v>
      </c>
      <c r="F24" s="11" t="s">
        <v>14</v>
      </c>
      <c r="G24" s="15"/>
    </row>
    <row r="25" spans="1:8" ht="17.25" customHeight="1" x14ac:dyDescent="0.2">
      <c r="A25" s="13" t="s">
        <v>19</v>
      </c>
      <c r="B25" s="42" t="s">
        <v>49</v>
      </c>
      <c r="C25" s="43"/>
      <c r="D25" s="43"/>
      <c r="E25" s="43"/>
      <c r="F25" s="44"/>
      <c r="G25" s="15">
        <f>G20*2.2</f>
        <v>19967.323200000003</v>
      </c>
    </row>
    <row r="26" spans="1:8" ht="127.5" customHeight="1" x14ac:dyDescent="0.2">
      <c r="A26" s="13" t="s">
        <v>20</v>
      </c>
      <c r="B26" s="12" t="s">
        <v>50</v>
      </c>
      <c r="C26" s="11" t="s">
        <v>78</v>
      </c>
      <c r="D26" s="11" t="s">
        <v>14</v>
      </c>
      <c r="E26" s="11" t="s">
        <v>14</v>
      </c>
      <c r="F26" s="11" t="s">
        <v>14</v>
      </c>
      <c r="G26" s="15" t="s">
        <v>14</v>
      </c>
    </row>
    <row r="27" spans="1:8" ht="24.75" customHeight="1" x14ac:dyDescent="0.2">
      <c r="A27" s="13" t="s">
        <v>22</v>
      </c>
      <c r="B27" s="37" t="s">
        <v>25</v>
      </c>
      <c r="C27" s="38"/>
      <c r="D27" s="38"/>
      <c r="E27" s="38"/>
      <c r="F27" s="39"/>
      <c r="G27" s="15">
        <f>G25*0.3426</f>
        <v>6840.8049283200016</v>
      </c>
    </row>
    <row r="28" spans="1:8" ht="33" customHeight="1" x14ac:dyDescent="0.2">
      <c r="A28" s="13" t="s">
        <v>24</v>
      </c>
      <c r="B28" s="42" t="s">
        <v>46</v>
      </c>
      <c r="C28" s="43"/>
      <c r="D28" s="43"/>
      <c r="E28" s="43"/>
      <c r="F28" s="44"/>
      <c r="G28" s="19">
        <f>G27*7.19</f>
        <v>49185.387434620818</v>
      </c>
    </row>
    <row r="29" spans="1:8" ht="23.25" customHeight="1" x14ac:dyDescent="0.2">
      <c r="A29" s="52" t="s">
        <v>28</v>
      </c>
      <c r="B29" s="53"/>
      <c r="C29" s="53"/>
      <c r="D29" s="53"/>
      <c r="E29" s="53"/>
      <c r="F29" s="53"/>
      <c r="G29" s="54"/>
    </row>
    <row r="30" spans="1:8" ht="32.25" customHeight="1" x14ac:dyDescent="0.2">
      <c r="A30" s="13" t="s">
        <v>29</v>
      </c>
      <c r="B30" s="9" t="s">
        <v>30</v>
      </c>
      <c r="C30" s="11" t="s">
        <v>32</v>
      </c>
      <c r="D30" s="11" t="s">
        <v>5</v>
      </c>
      <c r="E30" s="11">
        <v>298.8</v>
      </c>
      <c r="F30" s="11">
        <f>C12/100</f>
        <v>22.18</v>
      </c>
      <c r="G30" s="15">
        <f>E30*F30</f>
        <v>6627.384</v>
      </c>
    </row>
    <row r="31" spans="1:8" ht="32.25" hidden="1" customHeight="1" x14ac:dyDescent="0.2">
      <c r="A31" s="11"/>
      <c r="B31" s="51" t="s">
        <v>10</v>
      </c>
      <c r="C31" s="51"/>
      <c r="D31" s="51"/>
      <c r="E31" s="51"/>
      <c r="F31" s="51"/>
      <c r="G31" s="10">
        <v>1</v>
      </c>
    </row>
    <row r="32" spans="1:8" ht="78.75" hidden="1" customHeight="1" x14ac:dyDescent="0.2">
      <c r="A32" s="13" t="s">
        <v>31</v>
      </c>
      <c r="B32" s="26" t="s">
        <v>26</v>
      </c>
      <c r="C32" s="11" t="s">
        <v>21</v>
      </c>
      <c r="D32" s="11" t="s">
        <v>14</v>
      </c>
      <c r="E32" s="11" t="s">
        <v>14</v>
      </c>
      <c r="F32" s="11" t="s">
        <v>14</v>
      </c>
      <c r="G32" s="15" t="s">
        <v>14</v>
      </c>
    </row>
    <row r="33" spans="1:11" ht="78.75" hidden="1" customHeight="1" x14ac:dyDescent="0.2">
      <c r="A33" s="13" t="s">
        <v>33</v>
      </c>
      <c r="B33" s="14" t="s">
        <v>23</v>
      </c>
      <c r="C33" s="11" t="s">
        <v>38</v>
      </c>
      <c r="D33" s="11" t="s">
        <v>14</v>
      </c>
      <c r="E33" s="11" t="s">
        <v>14</v>
      </c>
      <c r="F33" s="11" t="s">
        <v>14</v>
      </c>
      <c r="G33" s="15" t="s">
        <v>14</v>
      </c>
    </row>
    <row r="34" spans="1:11" ht="51.75" customHeight="1" x14ac:dyDescent="0.2">
      <c r="A34" s="13" t="s">
        <v>31</v>
      </c>
      <c r="B34" s="12" t="s">
        <v>41</v>
      </c>
      <c r="C34" s="11" t="s">
        <v>89</v>
      </c>
      <c r="D34" s="11" t="s">
        <v>14</v>
      </c>
      <c r="E34" s="11" t="s">
        <v>14</v>
      </c>
      <c r="F34" s="11" t="s">
        <v>14</v>
      </c>
      <c r="G34" s="15" t="s">
        <v>14</v>
      </c>
      <c r="H34" s="23"/>
    </row>
    <row r="35" spans="1:11" ht="22.5" customHeight="1" x14ac:dyDescent="0.2">
      <c r="A35" s="13" t="s">
        <v>33</v>
      </c>
      <c r="B35" s="42" t="s">
        <v>102</v>
      </c>
      <c r="C35" s="43"/>
      <c r="D35" s="43"/>
      <c r="E35" s="43"/>
      <c r="F35" s="44"/>
      <c r="G35" s="15">
        <f>G30*2.2</f>
        <v>14580.2448</v>
      </c>
    </row>
    <row r="36" spans="1:11" ht="135" x14ac:dyDescent="0.2">
      <c r="A36" s="13" t="s">
        <v>37</v>
      </c>
      <c r="B36" s="12" t="s">
        <v>103</v>
      </c>
      <c r="C36" s="11" t="s">
        <v>104</v>
      </c>
      <c r="D36" s="11" t="s">
        <v>14</v>
      </c>
      <c r="E36" s="11" t="s">
        <v>14</v>
      </c>
      <c r="F36" s="11" t="s">
        <v>14</v>
      </c>
      <c r="G36" s="11" t="s">
        <v>14</v>
      </c>
    </row>
    <row r="37" spans="1:11" ht="22.5" customHeight="1" x14ac:dyDescent="0.2">
      <c r="A37" s="13" t="s">
        <v>35</v>
      </c>
      <c r="B37" s="42" t="s">
        <v>34</v>
      </c>
      <c r="C37" s="67"/>
      <c r="D37" s="67"/>
      <c r="E37" s="67"/>
      <c r="F37" s="68"/>
      <c r="G37" s="15">
        <f>G35*0.7063</f>
        <v>10298.026902240001</v>
      </c>
    </row>
    <row r="38" spans="1:11" ht="34.5" customHeight="1" x14ac:dyDescent="0.2">
      <c r="A38" s="13" t="s">
        <v>105</v>
      </c>
      <c r="B38" s="42" t="s">
        <v>47</v>
      </c>
      <c r="C38" s="43"/>
      <c r="D38" s="43"/>
      <c r="E38" s="43"/>
      <c r="F38" s="44"/>
      <c r="G38" s="19">
        <f>G37*7.19</f>
        <v>74042.813427105604</v>
      </c>
    </row>
    <row r="39" spans="1:11" ht="18.75" customHeight="1" x14ac:dyDescent="0.25">
      <c r="A39" s="30">
        <v>3</v>
      </c>
      <c r="B39" s="45" t="s">
        <v>36</v>
      </c>
      <c r="C39" s="45"/>
      <c r="D39" s="45"/>
      <c r="E39" s="45"/>
      <c r="F39" s="45"/>
      <c r="G39" s="18">
        <f>G38+G28</f>
        <v>123228.20086172642</v>
      </c>
    </row>
    <row r="40" spans="1:11" ht="18.75" customHeight="1" x14ac:dyDescent="0.25">
      <c r="A40" s="29"/>
      <c r="B40" s="21"/>
      <c r="C40" s="21"/>
      <c r="D40" s="21"/>
      <c r="E40" s="21"/>
      <c r="F40" s="21"/>
      <c r="G40" s="22"/>
    </row>
    <row r="41" spans="1:11" ht="30" customHeight="1" x14ac:dyDescent="0.2">
      <c r="A41" s="25"/>
      <c r="B41" s="40"/>
      <c r="C41" s="40"/>
      <c r="D41" s="40"/>
      <c r="E41" s="40"/>
      <c r="F41" s="40"/>
      <c r="G41" s="40"/>
    </row>
    <row r="42" spans="1:11" ht="15" x14ac:dyDescent="0.2">
      <c r="A42" s="25"/>
      <c r="B42" s="25"/>
      <c r="C42" s="25"/>
      <c r="D42" s="25"/>
      <c r="E42" s="25"/>
      <c r="F42" s="25"/>
      <c r="G42" s="25"/>
    </row>
    <row r="43" spans="1:11" ht="15.75" x14ac:dyDescent="0.25">
      <c r="A43" s="25"/>
      <c r="B43" s="25"/>
      <c r="C43" s="25"/>
      <c r="D43" s="25"/>
      <c r="E43" s="25"/>
      <c r="F43" s="41"/>
      <c r="G43" s="41"/>
      <c r="K43" s="6"/>
    </row>
  </sheetData>
  <mergeCells count="23">
    <mergeCell ref="A19:G19"/>
    <mergeCell ref="D1:G1"/>
    <mergeCell ref="D4:G4"/>
    <mergeCell ref="D5:G5"/>
    <mergeCell ref="D6:G6"/>
    <mergeCell ref="D7:G7"/>
    <mergeCell ref="A9:G9"/>
    <mergeCell ref="A10:G10"/>
    <mergeCell ref="A11:G11"/>
    <mergeCell ref="B15:E15"/>
    <mergeCell ref="B16:E16"/>
    <mergeCell ref="B17:G17"/>
    <mergeCell ref="B38:F38"/>
    <mergeCell ref="B39:F39"/>
    <mergeCell ref="B41:G41"/>
    <mergeCell ref="F43:G43"/>
    <mergeCell ref="B25:F25"/>
    <mergeCell ref="B27:F27"/>
    <mergeCell ref="B28:F28"/>
    <mergeCell ref="A29:G29"/>
    <mergeCell ref="B31:F31"/>
    <mergeCell ref="B35:F35"/>
    <mergeCell ref="B37:F37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opLeftCell="A7" zoomScaleNormal="100" workbookViewId="0">
      <selection activeCell="B35" sqref="B35:F35"/>
    </sheetView>
  </sheetViews>
  <sheetFormatPr defaultRowHeight="12.75" x14ac:dyDescent="0.2"/>
  <cols>
    <col min="1" max="1" width="10.85546875" bestFit="1" customWidth="1"/>
    <col min="2" max="2" width="43.28515625" customWidth="1"/>
    <col min="3" max="3" width="15.140625" customWidth="1"/>
    <col min="4" max="4" width="13.85546875" customWidth="1"/>
    <col min="5" max="5" width="13.7109375" customWidth="1"/>
    <col min="6" max="6" width="9.7109375" customWidth="1"/>
    <col min="7" max="7" width="15.28515625" customWidth="1"/>
  </cols>
  <sheetData>
    <row r="1" spans="1:7" ht="25.5" customHeight="1" x14ac:dyDescent="0.2">
      <c r="D1" s="46"/>
      <c r="E1" s="47"/>
      <c r="F1" s="47"/>
      <c r="G1" s="47"/>
    </row>
    <row r="4" spans="1:7" x14ac:dyDescent="0.2">
      <c r="D4" s="58"/>
      <c r="E4" s="58"/>
      <c r="F4" s="58"/>
      <c r="G4" s="58"/>
    </row>
    <row r="5" spans="1:7" ht="15" x14ac:dyDescent="0.2">
      <c r="B5" s="17" t="s">
        <v>8</v>
      </c>
      <c r="D5" s="59" t="s">
        <v>9</v>
      </c>
      <c r="E5" s="59"/>
      <c r="F5" s="59"/>
      <c r="G5" s="59"/>
    </row>
    <row r="6" spans="1:7" ht="35.25" customHeight="1" x14ac:dyDescent="0.2">
      <c r="B6" s="27"/>
      <c r="C6" s="27"/>
      <c r="D6" s="60"/>
      <c r="E6" s="60"/>
      <c r="F6" s="60"/>
      <c r="G6" s="60"/>
    </row>
    <row r="7" spans="1:7" ht="23.25" customHeight="1" x14ac:dyDescent="0.2">
      <c r="A7" s="25"/>
      <c r="B7" s="28" t="s">
        <v>43</v>
      </c>
      <c r="D7" s="61" t="s">
        <v>39</v>
      </c>
      <c r="E7" s="61"/>
      <c r="F7" s="61"/>
      <c r="G7" s="61"/>
    </row>
    <row r="8" spans="1:7" ht="15" x14ac:dyDescent="0.2">
      <c r="A8" s="25"/>
      <c r="B8" s="27"/>
      <c r="D8" s="27"/>
      <c r="E8" s="27"/>
      <c r="F8" s="27"/>
      <c r="G8" s="27"/>
    </row>
    <row r="9" spans="1:7" ht="68.25" customHeight="1" x14ac:dyDescent="0.2">
      <c r="A9" s="62" t="s">
        <v>91</v>
      </c>
      <c r="B9" s="63"/>
      <c r="C9" s="63"/>
      <c r="D9" s="63"/>
      <c r="E9" s="63"/>
      <c r="F9" s="63"/>
      <c r="G9" s="63"/>
    </row>
    <row r="10" spans="1:7" ht="15" customHeight="1" x14ac:dyDescent="0.2">
      <c r="A10" s="55"/>
      <c r="B10" s="55"/>
      <c r="C10" s="55"/>
      <c r="D10" s="55"/>
      <c r="E10" s="55"/>
      <c r="F10" s="55"/>
      <c r="G10" s="55"/>
    </row>
    <row r="11" spans="1:7" ht="32.25" customHeight="1" x14ac:dyDescent="0.2">
      <c r="A11" s="55" t="s">
        <v>51</v>
      </c>
      <c r="B11" s="56"/>
      <c r="C11" s="56"/>
      <c r="D11" s="56"/>
      <c r="E11" s="56"/>
      <c r="F11" s="56"/>
      <c r="G11" s="56"/>
    </row>
    <row r="12" spans="1:7" ht="15" x14ac:dyDescent="0.2">
      <c r="A12" s="25"/>
      <c r="B12" s="25" t="s">
        <v>4</v>
      </c>
      <c r="C12" s="25">
        <v>2167</v>
      </c>
      <c r="D12" s="2" t="s">
        <v>7</v>
      </c>
      <c r="E12" s="25"/>
      <c r="F12" s="25"/>
      <c r="G12" s="25"/>
    </row>
    <row r="13" spans="1:7" ht="15" x14ac:dyDescent="0.2">
      <c r="A13" s="25"/>
      <c r="B13" s="25"/>
      <c r="C13" s="25"/>
      <c r="D13" s="2"/>
      <c r="E13" s="25"/>
      <c r="F13" s="25"/>
      <c r="G13" s="25"/>
    </row>
    <row r="14" spans="1:7" ht="15" x14ac:dyDescent="0.2">
      <c r="A14" s="25"/>
      <c r="B14" s="25"/>
      <c r="C14" s="25"/>
      <c r="D14" s="2"/>
      <c r="E14" s="25"/>
      <c r="F14" s="25"/>
      <c r="G14" s="25"/>
    </row>
    <row r="15" spans="1:7" ht="15" x14ac:dyDescent="0.2">
      <c r="A15" s="25"/>
      <c r="B15" s="41" t="s">
        <v>40</v>
      </c>
      <c r="C15" s="41"/>
      <c r="D15" s="41"/>
      <c r="E15" s="41"/>
      <c r="F15" s="25"/>
      <c r="G15" s="25"/>
    </row>
    <row r="16" spans="1:7" ht="15" x14ac:dyDescent="0.2">
      <c r="A16" s="25"/>
      <c r="B16" s="57" t="s">
        <v>11</v>
      </c>
      <c r="C16" s="57"/>
      <c r="D16" s="57"/>
      <c r="E16" s="57"/>
      <c r="F16" s="25"/>
      <c r="G16" s="25"/>
    </row>
    <row r="17" spans="1:8" ht="15" x14ac:dyDescent="0.2">
      <c r="A17" s="25"/>
      <c r="B17" s="57" t="s">
        <v>80</v>
      </c>
      <c r="C17" s="57"/>
      <c r="D17" s="57"/>
      <c r="E17" s="57"/>
      <c r="F17" s="57"/>
      <c r="G17" s="57"/>
    </row>
    <row r="18" spans="1:8" ht="67.5" customHeight="1" x14ac:dyDescent="0.2">
      <c r="A18" s="8" t="s">
        <v>12</v>
      </c>
      <c r="B18" s="8" t="s">
        <v>0</v>
      </c>
      <c r="C18" s="8" t="s">
        <v>13</v>
      </c>
      <c r="D18" s="8" t="s">
        <v>1</v>
      </c>
      <c r="E18" s="8" t="s">
        <v>6</v>
      </c>
      <c r="F18" s="8" t="s">
        <v>2</v>
      </c>
      <c r="G18" s="8" t="s">
        <v>3</v>
      </c>
      <c r="H18" s="1"/>
    </row>
    <row r="19" spans="1:8" ht="21" customHeight="1" x14ac:dyDescent="0.2">
      <c r="A19" s="48" t="s">
        <v>27</v>
      </c>
      <c r="B19" s="49"/>
      <c r="C19" s="49"/>
      <c r="D19" s="49"/>
      <c r="E19" s="49"/>
      <c r="F19" s="49"/>
      <c r="G19" s="50"/>
      <c r="H19" s="1"/>
    </row>
    <row r="20" spans="1:8" ht="33.75" customHeight="1" x14ac:dyDescent="0.2">
      <c r="A20" s="13" t="s">
        <v>17</v>
      </c>
      <c r="B20" s="24" t="s">
        <v>15</v>
      </c>
      <c r="C20" s="11" t="s">
        <v>16</v>
      </c>
      <c r="D20" s="11" t="s">
        <v>5</v>
      </c>
      <c r="E20" s="11">
        <v>409.2</v>
      </c>
      <c r="F20" s="11">
        <f>C12/100</f>
        <v>21.67</v>
      </c>
      <c r="G20" s="15">
        <f>E20*F20</f>
        <v>8867.3639999999996</v>
      </c>
    </row>
    <row r="21" spans="1:8" ht="78" hidden="1" customHeight="1" x14ac:dyDescent="0.2">
      <c r="A21" s="13"/>
      <c r="B21" s="12"/>
      <c r="C21" s="11"/>
      <c r="D21" s="11"/>
      <c r="E21" s="11"/>
      <c r="F21" s="11"/>
      <c r="G21" s="15"/>
    </row>
    <row r="22" spans="1:8" ht="78" hidden="1" customHeight="1" x14ac:dyDescent="0.2">
      <c r="A22" s="13" t="s">
        <v>18</v>
      </c>
      <c r="B22" s="12" t="s">
        <v>26</v>
      </c>
      <c r="C22" s="11" t="s">
        <v>21</v>
      </c>
      <c r="D22" s="11" t="s">
        <v>14</v>
      </c>
      <c r="E22" s="11" t="s">
        <v>14</v>
      </c>
      <c r="F22" s="11" t="s">
        <v>14</v>
      </c>
      <c r="G22" s="15" t="s">
        <v>14</v>
      </c>
    </row>
    <row r="23" spans="1:8" ht="66" hidden="1" customHeight="1" x14ac:dyDescent="0.2">
      <c r="A23" s="13" t="s">
        <v>19</v>
      </c>
      <c r="B23" s="12" t="s">
        <v>23</v>
      </c>
      <c r="C23" s="11" t="s">
        <v>38</v>
      </c>
      <c r="D23" s="11" t="s">
        <v>14</v>
      </c>
      <c r="E23" s="11" t="s">
        <v>14</v>
      </c>
      <c r="F23" s="11" t="s">
        <v>14</v>
      </c>
      <c r="G23" s="15" t="s">
        <v>14</v>
      </c>
    </row>
    <row r="24" spans="1:8" ht="48.75" customHeight="1" x14ac:dyDescent="0.2">
      <c r="A24" s="13" t="s">
        <v>18</v>
      </c>
      <c r="B24" s="12" t="s">
        <v>41</v>
      </c>
      <c r="C24" s="11" t="s">
        <v>89</v>
      </c>
      <c r="D24" s="11" t="s">
        <v>14</v>
      </c>
      <c r="E24" s="11" t="s">
        <v>14</v>
      </c>
      <c r="F24" s="11" t="s">
        <v>14</v>
      </c>
      <c r="G24" s="15"/>
    </row>
    <row r="25" spans="1:8" ht="17.25" customHeight="1" x14ac:dyDescent="0.2">
      <c r="A25" s="13" t="s">
        <v>19</v>
      </c>
      <c r="B25" s="42" t="s">
        <v>49</v>
      </c>
      <c r="C25" s="43"/>
      <c r="D25" s="43"/>
      <c r="E25" s="43"/>
      <c r="F25" s="44"/>
      <c r="G25" s="15">
        <f>G20*2.2</f>
        <v>19508.200800000002</v>
      </c>
    </row>
    <row r="26" spans="1:8" ht="127.5" customHeight="1" x14ac:dyDescent="0.2">
      <c r="A26" s="13" t="s">
        <v>20</v>
      </c>
      <c r="B26" s="12" t="s">
        <v>50</v>
      </c>
      <c r="C26" s="11" t="s">
        <v>78</v>
      </c>
      <c r="D26" s="11" t="s">
        <v>14</v>
      </c>
      <c r="E26" s="11" t="s">
        <v>14</v>
      </c>
      <c r="F26" s="11" t="s">
        <v>14</v>
      </c>
      <c r="G26" s="15" t="s">
        <v>14</v>
      </c>
    </row>
    <row r="27" spans="1:8" ht="24.75" customHeight="1" x14ac:dyDescent="0.2">
      <c r="A27" s="13" t="s">
        <v>22</v>
      </c>
      <c r="B27" s="37" t="s">
        <v>25</v>
      </c>
      <c r="C27" s="38"/>
      <c r="D27" s="38"/>
      <c r="E27" s="38"/>
      <c r="F27" s="39"/>
      <c r="G27" s="15">
        <f>G25*0.3426</f>
        <v>6683.5095940800011</v>
      </c>
    </row>
    <row r="28" spans="1:8" ht="33" customHeight="1" x14ac:dyDescent="0.2">
      <c r="A28" s="13" t="s">
        <v>24</v>
      </c>
      <c r="B28" s="42" t="s">
        <v>46</v>
      </c>
      <c r="C28" s="43"/>
      <c r="D28" s="43"/>
      <c r="E28" s="43"/>
      <c r="F28" s="44"/>
      <c r="G28" s="19">
        <f>G27*7.19</f>
        <v>48054.433981435213</v>
      </c>
    </row>
    <row r="29" spans="1:8" ht="23.25" customHeight="1" x14ac:dyDescent="0.2">
      <c r="A29" s="52" t="s">
        <v>28</v>
      </c>
      <c r="B29" s="53"/>
      <c r="C29" s="53"/>
      <c r="D29" s="53"/>
      <c r="E29" s="53"/>
      <c r="F29" s="53"/>
      <c r="G29" s="54"/>
    </row>
    <row r="30" spans="1:8" ht="32.25" customHeight="1" x14ac:dyDescent="0.2">
      <c r="A30" s="13" t="s">
        <v>29</v>
      </c>
      <c r="B30" s="9" t="s">
        <v>30</v>
      </c>
      <c r="C30" s="11" t="s">
        <v>32</v>
      </c>
      <c r="D30" s="11" t="s">
        <v>5</v>
      </c>
      <c r="E30" s="11">
        <v>298.8</v>
      </c>
      <c r="F30" s="11">
        <f>C12/100</f>
        <v>21.67</v>
      </c>
      <c r="G30" s="15">
        <f>E30*F30</f>
        <v>6474.996000000001</v>
      </c>
    </row>
    <row r="31" spans="1:8" ht="32.25" hidden="1" customHeight="1" x14ac:dyDescent="0.2">
      <c r="A31" s="11"/>
      <c r="B31" s="51" t="s">
        <v>10</v>
      </c>
      <c r="C31" s="51"/>
      <c r="D31" s="51"/>
      <c r="E31" s="51"/>
      <c r="F31" s="51"/>
      <c r="G31" s="10">
        <v>1</v>
      </c>
    </row>
    <row r="32" spans="1:8" ht="78.75" hidden="1" customHeight="1" x14ac:dyDescent="0.2">
      <c r="A32" s="13" t="s">
        <v>31</v>
      </c>
      <c r="B32" s="26" t="s">
        <v>26</v>
      </c>
      <c r="C32" s="11" t="s">
        <v>21</v>
      </c>
      <c r="D32" s="11" t="s">
        <v>14</v>
      </c>
      <c r="E32" s="11" t="s">
        <v>14</v>
      </c>
      <c r="F32" s="11" t="s">
        <v>14</v>
      </c>
      <c r="G32" s="15" t="s">
        <v>14</v>
      </c>
    </row>
    <row r="33" spans="1:11" ht="78.75" hidden="1" customHeight="1" x14ac:dyDescent="0.2">
      <c r="A33" s="13" t="s">
        <v>33</v>
      </c>
      <c r="B33" s="14" t="s">
        <v>23</v>
      </c>
      <c r="C33" s="11" t="s">
        <v>38</v>
      </c>
      <c r="D33" s="11" t="s">
        <v>14</v>
      </c>
      <c r="E33" s="11" t="s">
        <v>14</v>
      </c>
      <c r="F33" s="11" t="s">
        <v>14</v>
      </c>
      <c r="G33" s="15" t="s">
        <v>14</v>
      </c>
    </row>
    <row r="34" spans="1:11" ht="51.75" customHeight="1" x14ac:dyDescent="0.2">
      <c r="A34" s="13" t="s">
        <v>31</v>
      </c>
      <c r="B34" s="12" t="s">
        <v>41</v>
      </c>
      <c r="C34" s="11" t="s">
        <v>89</v>
      </c>
      <c r="D34" s="11" t="s">
        <v>14</v>
      </c>
      <c r="E34" s="11" t="s">
        <v>14</v>
      </c>
      <c r="F34" s="11" t="s">
        <v>14</v>
      </c>
      <c r="G34" s="15" t="s">
        <v>14</v>
      </c>
      <c r="H34" s="23"/>
    </row>
    <row r="35" spans="1:11" ht="22.5" customHeight="1" x14ac:dyDescent="0.2">
      <c r="A35" s="13" t="s">
        <v>33</v>
      </c>
      <c r="B35" s="42" t="s">
        <v>102</v>
      </c>
      <c r="C35" s="43"/>
      <c r="D35" s="43"/>
      <c r="E35" s="43"/>
      <c r="F35" s="44"/>
      <c r="G35" s="15">
        <f>G30*2.2</f>
        <v>14244.991200000004</v>
      </c>
    </row>
    <row r="36" spans="1:11" ht="135" x14ac:dyDescent="0.2">
      <c r="A36" s="13" t="s">
        <v>37</v>
      </c>
      <c r="B36" s="12" t="s">
        <v>103</v>
      </c>
      <c r="C36" s="11" t="s">
        <v>104</v>
      </c>
      <c r="D36" s="11" t="s">
        <v>14</v>
      </c>
      <c r="E36" s="11" t="s">
        <v>14</v>
      </c>
      <c r="F36" s="11" t="s">
        <v>14</v>
      </c>
      <c r="G36" s="11" t="s">
        <v>14</v>
      </c>
    </row>
    <row r="37" spans="1:11" ht="22.5" customHeight="1" x14ac:dyDescent="0.2">
      <c r="A37" s="13" t="s">
        <v>35</v>
      </c>
      <c r="B37" s="42" t="s">
        <v>34</v>
      </c>
      <c r="C37" s="67"/>
      <c r="D37" s="67"/>
      <c r="E37" s="67"/>
      <c r="F37" s="68"/>
      <c r="G37" s="15">
        <f>G35*0.7063</f>
        <v>10061.237284560004</v>
      </c>
    </row>
    <row r="38" spans="1:11" ht="34.5" customHeight="1" x14ac:dyDescent="0.2">
      <c r="A38" s="13" t="s">
        <v>105</v>
      </c>
      <c r="B38" s="42" t="s">
        <v>47</v>
      </c>
      <c r="C38" s="43"/>
      <c r="D38" s="43"/>
      <c r="E38" s="43"/>
      <c r="F38" s="44"/>
      <c r="G38" s="19">
        <f>G37*7.19</f>
        <v>72340.296075986436</v>
      </c>
    </row>
    <row r="39" spans="1:11" ht="18.75" customHeight="1" x14ac:dyDescent="0.25">
      <c r="A39" s="30">
        <v>3</v>
      </c>
      <c r="B39" s="45" t="s">
        <v>36</v>
      </c>
      <c r="C39" s="45"/>
      <c r="D39" s="45"/>
      <c r="E39" s="45"/>
      <c r="F39" s="45"/>
      <c r="G39" s="18">
        <f>G38+G28</f>
        <v>120394.73005742165</v>
      </c>
    </row>
    <row r="40" spans="1:11" ht="18.75" customHeight="1" x14ac:dyDescent="0.25">
      <c r="A40" s="29"/>
      <c r="B40" s="21"/>
      <c r="C40" s="21"/>
      <c r="D40" s="21"/>
      <c r="E40" s="21"/>
      <c r="F40" s="21"/>
      <c r="G40" s="22"/>
    </row>
    <row r="41" spans="1:11" ht="30" customHeight="1" x14ac:dyDescent="0.2">
      <c r="A41" s="25"/>
      <c r="B41" s="40"/>
      <c r="C41" s="40"/>
      <c r="D41" s="40"/>
      <c r="E41" s="40"/>
      <c r="F41" s="40"/>
      <c r="G41" s="40"/>
    </row>
    <row r="42" spans="1:11" ht="15" x14ac:dyDescent="0.2">
      <c r="A42" s="25"/>
      <c r="B42" s="25"/>
      <c r="C42" s="25"/>
      <c r="D42" s="25"/>
      <c r="E42" s="25"/>
      <c r="F42" s="25"/>
      <c r="G42" s="25"/>
    </row>
    <row r="43" spans="1:11" ht="15.75" x14ac:dyDescent="0.25">
      <c r="A43" s="25"/>
      <c r="B43" s="25"/>
      <c r="C43" s="25"/>
      <c r="D43" s="25"/>
      <c r="E43" s="25"/>
      <c r="F43" s="41"/>
      <c r="G43" s="41"/>
      <c r="K43" s="6"/>
    </row>
  </sheetData>
  <mergeCells count="23">
    <mergeCell ref="A19:G19"/>
    <mergeCell ref="D1:G1"/>
    <mergeCell ref="D4:G4"/>
    <mergeCell ref="D5:G5"/>
    <mergeCell ref="D6:G6"/>
    <mergeCell ref="D7:G7"/>
    <mergeCell ref="A9:G9"/>
    <mergeCell ref="A10:G10"/>
    <mergeCell ref="A11:G11"/>
    <mergeCell ref="B15:E15"/>
    <mergeCell ref="B16:E16"/>
    <mergeCell ref="B17:G17"/>
    <mergeCell ref="B38:F38"/>
    <mergeCell ref="B39:F39"/>
    <mergeCell ref="B41:G41"/>
    <mergeCell ref="F43:G43"/>
    <mergeCell ref="B25:F25"/>
    <mergeCell ref="B27:F27"/>
    <mergeCell ref="B28:F28"/>
    <mergeCell ref="A29:G29"/>
    <mergeCell ref="B31:F31"/>
    <mergeCell ref="B35:F35"/>
    <mergeCell ref="B37:F37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opLeftCell="A7" zoomScaleNormal="100" workbookViewId="0">
      <selection activeCell="B35" sqref="B35:F35"/>
    </sheetView>
  </sheetViews>
  <sheetFormatPr defaultRowHeight="12.75" x14ac:dyDescent="0.2"/>
  <cols>
    <col min="1" max="1" width="10.85546875" bestFit="1" customWidth="1"/>
    <col min="2" max="2" width="43.28515625" customWidth="1"/>
    <col min="3" max="3" width="15.140625" customWidth="1"/>
    <col min="4" max="4" width="13.85546875" customWidth="1"/>
    <col min="5" max="5" width="13.7109375" customWidth="1"/>
    <col min="6" max="6" width="9.7109375" customWidth="1"/>
    <col min="7" max="7" width="15.28515625" customWidth="1"/>
  </cols>
  <sheetData>
    <row r="1" spans="1:7" ht="25.5" customHeight="1" x14ac:dyDescent="0.2">
      <c r="D1" s="46"/>
      <c r="E1" s="47"/>
      <c r="F1" s="47"/>
      <c r="G1" s="47"/>
    </row>
    <row r="4" spans="1:7" x14ac:dyDescent="0.2">
      <c r="D4" s="58"/>
      <c r="E4" s="58"/>
      <c r="F4" s="58"/>
      <c r="G4" s="58"/>
    </row>
    <row r="5" spans="1:7" ht="15" x14ac:dyDescent="0.2">
      <c r="B5" s="17" t="s">
        <v>8</v>
      </c>
      <c r="D5" s="59" t="s">
        <v>9</v>
      </c>
      <c r="E5" s="59"/>
      <c r="F5" s="59"/>
      <c r="G5" s="59"/>
    </row>
    <row r="6" spans="1:7" ht="35.25" customHeight="1" x14ac:dyDescent="0.2">
      <c r="B6" s="27"/>
      <c r="C6" s="27"/>
      <c r="D6" s="60"/>
      <c r="E6" s="60"/>
      <c r="F6" s="60"/>
      <c r="G6" s="60"/>
    </row>
    <row r="7" spans="1:7" ht="23.25" customHeight="1" x14ac:dyDescent="0.2">
      <c r="A7" s="25"/>
      <c r="B7" s="28" t="s">
        <v>43</v>
      </c>
      <c r="D7" s="61" t="s">
        <v>39</v>
      </c>
      <c r="E7" s="61"/>
      <c r="F7" s="61"/>
      <c r="G7" s="61"/>
    </row>
    <row r="8" spans="1:7" ht="15" x14ac:dyDescent="0.2">
      <c r="A8" s="25"/>
      <c r="B8" s="27"/>
      <c r="D8" s="27"/>
      <c r="E8" s="27"/>
      <c r="F8" s="27"/>
      <c r="G8" s="27"/>
    </row>
    <row r="9" spans="1:7" ht="68.25" customHeight="1" x14ac:dyDescent="0.2">
      <c r="A9" s="62" t="s">
        <v>92</v>
      </c>
      <c r="B9" s="63"/>
      <c r="C9" s="63"/>
      <c r="D9" s="63"/>
      <c r="E9" s="63"/>
      <c r="F9" s="63"/>
      <c r="G9" s="63"/>
    </row>
    <row r="10" spans="1:7" ht="15" customHeight="1" x14ac:dyDescent="0.2">
      <c r="A10" s="55"/>
      <c r="B10" s="55"/>
      <c r="C10" s="55"/>
      <c r="D10" s="55"/>
      <c r="E10" s="55"/>
      <c r="F10" s="55"/>
      <c r="G10" s="55"/>
    </row>
    <row r="11" spans="1:7" ht="32.25" customHeight="1" x14ac:dyDescent="0.2">
      <c r="A11" s="55" t="s">
        <v>51</v>
      </c>
      <c r="B11" s="56"/>
      <c r="C11" s="56"/>
      <c r="D11" s="56"/>
      <c r="E11" s="56"/>
      <c r="F11" s="56"/>
      <c r="G11" s="56"/>
    </row>
    <row r="12" spans="1:7" ht="15" x14ac:dyDescent="0.2">
      <c r="A12" s="25"/>
      <c r="B12" s="25" t="s">
        <v>4</v>
      </c>
      <c r="C12" s="25">
        <v>3887</v>
      </c>
      <c r="D12" s="2" t="s">
        <v>7</v>
      </c>
      <c r="E12" s="25"/>
      <c r="F12" s="25"/>
      <c r="G12" s="25"/>
    </row>
    <row r="13" spans="1:7" ht="15" x14ac:dyDescent="0.2">
      <c r="A13" s="25"/>
      <c r="B13" s="25"/>
      <c r="C13" s="25"/>
      <c r="D13" s="2"/>
      <c r="E13" s="25"/>
      <c r="F13" s="25"/>
      <c r="G13" s="25"/>
    </row>
    <row r="14" spans="1:7" ht="15" x14ac:dyDescent="0.2">
      <c r="A14" s="25"/>
      <c r="B14" s="25"/>
      <c r="C14" s="25"/>
      <c r="D14" s="2"/>
      <c r="E14" s="25"/>
      <c r="F14" s="25"/>
      <c r="G14" s="25"/>
    </row>
    <row r="15" spans="1:7" ht="15" x14ac:dyDescent="0.2">
      <c r="A15" s="25"/>
      <c r="B15" s="41" t="s">
        <v>40</v>
      </c>
      <c r="C15" s="41"/>
      <c r="D15" s="41"/>
      <c r="E15" s="41"/>
      <c r="F15" s="25"/>
      <c r="G15" s="25"/>
    </row>
    <row r="16" spans="1:7" ht="15" x14ac:dyDescent="0.2">
      <c r="A16" s="25"/>
      <c r="B16" s="57" t="s">
        <v>11</v>
      </c>
      <c r="C16" s="57"/>
      <c r="D16" s="57"/>
      <c r="E16" s="57"/>
      <c r="F16" s="25"/>
      <c r="G16" s="25"/>
    </row>
    <row r="17" spans="1:8" ht="15" x14ac:dyDescent="0.2">
      <c r="A17" s="25"/>
      <c r="B17" s="57" t="s">
        <v>80</v>
      </c>
      <c r="C17" s="57"/>
      <c r="D17" s="57"/>
      <c r="E17" s="57"/>
      <c r="F17" s="57"/>
      <c r="G17" s="57"/>
    </row>
    <row r="18" spans="1:8" ht="67.5" customHeight="1" x14ac:dyDescent="0.2">
      <c r="A18" s="8" t="s">
        <v>12</v>
      </c>
      <c r="B18" s="8" t="s">
        <v>0</v>
      </c>
      <c r="C18" s="8" t="s">
        <v>13</v>
      </c>
      <c r="D18" s="8" t="s">
        <v>1</v>
      </c>
      <c r="E18" s="8" t="s">
        <v>6</v>
      </c>
      <c r="F18" s="8" t="s">
        <v>2</v>
      </c>
      <c r="G18" s="8" t="s">
        <v>3</v>
      </c>
      <c r="H18" s="1"/>
    </row>
    <row r="19" spans="1:8" ht="21" customHeight="1" x14ac:dyDescent="0.2">
      <c r="A19" s="48" t="s">
        <v>27</v>
      </c>
      <c r="B19" s="49"/>
      <c r="C19" s="49"/>
      <c r="D19" s="49"/>
      <c r="E19" s="49"/>
      <c r="F19" s="49"/>
      <c r="G19" s="50"/>
      <c r="H19" s="1"/>
    </row>
    <row r="20" spans="1:8" ht="33.75" customHeight="1" x14ac:dyDescent="0.2">
      <c r="A20" s="13" t="s">
        <v>17</v>
      </c>
      <c r="B20" s="24" t="s">
        <v>15</v>
      </c>
      <c r="C20" s="11" t="s">
        <v>16</v>
      </c>
      <c r="D20" s="11" t="s">
        <v>5</v>
      </c>
      <c r="E20" s="11">
        <v>389.6</v>
      </c>
      <c r="F20" s="11">
        <f>C12/100</f>
        <v>38.869999999999997</v>
      </c>
      <c r="G20" s="15">
        <f>E20*F20</f>
        <v>15143.752</v>
      </c>
    </row>
    <row r="21" spans="1:8" ht="78" hidden="1" customHeight="1" x14ac:dyDescent="0.2">
      <c r="A21" s="13"/>
      <c r="B21" s="12"/>
      <c r="C21" s="11"/>
      <c r="D21" s="11"/>
      <c r="E21" s="11"/>
      <c r="F21" s="11"/>
      <c r="G21" s="15"/>
    </row>
    <row r="22" spans="1:8" ht="78" hidden="1" customHeight="1" x14ac:dyDescent="0.2">
      <c r="A22" s="13" t="s">
        <v>18</v>
      </c>
      <c r="B22" s="12" t="s">
        <v>26</v>
      </c>
      <c r="C22" s="11" t="s">
        <v>21</v>
      </c>
      <c r="D22" s="11" t="s">
        <v>14</v>
      </c>
      <c r="E22" s="11" t="s">
        <v>14</v>
      </c>
      <c r="F22" s="11" t="s">
        <v>14</v>
      </c>
      <c r="G22" s="15" t="s">
        <v>14</v>
      </c>
    </row>
    <row r="23" spans="1:8" ht="66" hidden="1" customHeight="1" x14ac:dyDescent="0.2">
      <c r="A23" s="13" t="s">
        <v>19</v>
      </c>
      <c r="B23" s="12" t="s">
        <v>23</v>
      </c>
      <c r="C23" s="11" t="s">
        <v>38</v>
      </c>
      <c r="D23" s="11" t="s">
        <v>14</v>
      </c>
      <c r="E23" s="11" t="s">
        <v>14</v>
      </c>
      <c r="F23" s="11" t="s">
        <v>14</v>
      </c>
      <c r="G23" s="15" t="s">
        <v>14</v>
      </c>
    </row>
    <row r="24" spans="1:8" ht="48.75" customHeight="1" x14ac:dyDescent="0.2">
      <c r="A24" s="13" t="s">
        <v>18</v>
      </c>
      <c r="B24" s="12" t="s">
        <v>94</v>
      </c>
      <c r="C24" s="11" t="s">
        <v>93</v>
      </c>
      <c r="D24" s="11" t="s">
        <v>14</v>
      </c>
      <c r="E24" s="11" t="s">
        <v>14</v>
      </c>
      <c r="F24" s="11" t="s">
        <v>14</v>
      </c>
      <c r="G24" s="15"/>
    </row>
    <row r="25" spans="1:8" ht="17.25" customHeight="1" x14ac:dyDescent="0.2">
      <c r="A25" s="13" t="s">
        <v>19</v>
      </c>
      <c r="B25" s="42" t="s">
        <v>49</v>
      </c>
      <c r="C25" s="43"/>
      <c r="D25" s="43"/>
      <c r="E25" s="43"/>
      <c r="F25" s="44"/>
      <c r="G25" s="15">
        <f>G20*1.8</f>
        <v>27258.7536</v>
      </c>
    </row>
    <row r="26" spans="1:8" ht="127.5" customHeight="1" x14ac:dyDescent="0.2">
      <c r="A26" s="13" t="s">
        <v>20</v>
      </c>
      <c r="B26" s="12" t="s">
        <v>50</v>
      </c>
      <c r="C26" s="11" t="s">
        <v>78</v>
      </c>
      <c r="D26" s="11" t="s">
        <v>14</v>
      </c>
      <c r="E26" s="11" t="s">
        <v>14</v>
      </c>
      <c r="F26" s="11" t="s">
        <v>14</v>
      </c>
      <c r="G26" s="15" t="s">
        <v>14</v>
      </c>
    </row>
    <row r="27" spans="1:8" ht="24.75" customHeight="1" x14ac:dyDescent="0.2">
      <c r="A27" s="13" t="s">
        <v>22</v>
      </c>
      <c r="B27" s="37" t="s">
        <v>25</v>
      </c>
      <c r="C27" s="38"/>
      <c r="D27" s="38"/>
      <c r="E27" s="38"/>
      <c r="F27" s="39"/>
      <c r="G27" s="15">
        <f>G25*0.3426</f>
        <v>9338.8489833599997</v>
      </c>
    </row>
    <row r="28" spans="1:8" ht="33" customHeight="1" x14ac:dyDescent="0.2">
      <c r="A28" s="13" t="s">
        <v>24</v>
      </c>
      <c r="B28" s="42" t="s">
        <v>46</v>
      </c>
      <c r="C28" s="43"/>
      <c r="D28" s="43"/>
      <c r="E28" s="43"/>
      <c r="F28" s="44"/>
      <c r="G28" s="19">
        <f>G27*7.19</f>
        <v>67146.324190358398</v>
      </c>
    </row>
    <row r="29" spans="1:8" ht="23.25" customHeight="1" x14ac:dyDescent="0.2">
      <c r="A29" s="52" t="s">
        <v>28</v>
      </c>
      <c r="B29" s="53"/>
      <c r="C29" s="53"/>
      <c r="D29" s="53"/>
      <c r="E29" s="53"/>
      <c r="F29" s="53"/>
      <c r="G29" s="54"/>
    </row>
    <row r="30" spans="1:8" ht="32.25" customHeight="1" x14ac:dyDescent="0.2">
      <c r="A30" s="13" t="s">
        <v>29</v>
      </c>
      <c r="B30" s="9" t="s">
        <v>30</v>
      </c>
      <c r="C30" s="11" t="s">
        <v>32</v>
      </c>
      <c r="D30" s="11" t="s">
        <v>5</v>
      </c>
      <c r="E30" s="11">
        <v>287</v>
      </c>
      <c r="F30" s="11">
        <f>C12/100</f>
        <v>38.869999999999997</v>
      </c>
      <c r="G30" s="15">
        <f>E30*F30</f>
        <v>11155.689999999999</v>
      </c>
    </row>
    <row r="31" spans="1:8" ht="32.25" hidden="1" customHeight="1" x14ac:dyDescent="0.2">
      <c r="A31" s="11"/>
      <c r="B31" s="51" t="s">
        <v>10</v>
      </c>
      <c r="C31" s="51"/>
      <c r="D31" s="51"/>
      <c r="E31" s="51"/>
      <c r="F31" s="51"/>
      <c r="G31" s="10">
        <v>1</v>
      </c>
    </row>
    <row r="32" spans="1:8" ht="78.75" hidden="1" customHeight="1" x14ac:dyDescent="0.2">
      <c r="A32" s="13" t="s">
        <v>31</v>
      </c>
      <c r="B32" s="26" t="s">
        <v>26</v>
      </c>
      <c r="C32" s="11" t="s">
        <v>21</v>
      </c>
      <c r="D32" s="11" t="s">
        <v>14</v>
      </c>
      <c r="E32" s="11" t="s">
        <v>14</v>
      </c>
      <c r="F32" s="11" t="s">
        <v>14</v>
      </c>
      <c r="G32" s="15" t="s">
        <v>14</v>
      </c>
    </row>
    <row r="33" spans="1:11" ht="78.75" hidden="1" customHeight="1" x14ac:dyDescent="0.2">
      <c r="A33" s="13" t="s">
        <v>33</v>
      </c>
      <c r="B33" s="14" t="s">
        <v>23</v>
      </c>
      <c r="C33" s="11" t="s">
        <v>38</v>
      </c>
      <c r="D33" s="11" t="s">
        <v>14</v>
      </c>
      <c r="E33" s="11" t="s">
        <v>14</v>
      </c>
      <c r="F33" s="11" t="s">
        <v>14</v>
      </c>
      <c r="G33" s="15" t="s">
        <v>14</v>
      </c>
    </row>
    <row r="34" spans="1:11" ht="51.75" customHeight="1" x14ac:dyDescent="0.2">
      <c r="A34" s="13" t="s">
        <v>31</v>
      </c>
      <c r="B34" s="12" t="s">
        <v>94</v>
      </c>
      <c r="C34" s="11" t="s">
        <v>93</v>
      </c>
      <c r="D34" s="11" t="s">
        <v>14</v>
      </c>
      <c r="E34" s="11" t="s">
        <v>14</v>
      </c>
      <c r="F34" s="11" t="s">
        <v>14</v>
      </c>
      <c r="G34" s="15" t="s">
        <v>14</v>
      </c>
      <c r="H34" s="23"/>
    </row>
    <row r="35" spans="1:11" ht="22.5" customHeight="1" x14ac:dyDescent="0.2">
      <c r="A35" s="13" t="s">
        <v>33</v>
      </c>
      <c r="B35" s="42" t="s">
        <v>102</v>
      </c>
      <c r="C35" s="43"/>
      <c r="D35" s="43"/>
      <c r="E35" s="43"/>
      <c r="F35" s="44"/>
      <c r="G35" s="15">
        <f>G30*1.8</f>
        <v>20080.241999999998</v>
      </c>
    </row>
    <row r="36" spans="1:11" ht="135" x14ac:dyDescent="0.2">
      <c r="A36" s="13" t="s">
        <v>37</v>
      </c>
      <c r="B36" s="12" t="s">
        <v>103</v>
      </c>
      <c r="C36" s="11" t="s">
        <v>104</v>
      </c>
      <c r="D36" s="11" t="s">
        <v>14</v>
      </c>
      <c r="E36" s="11" t="s">
        <v>14</v>
      </c>
      <c r="F36" s="11" t="s">
        <v>14</v>
      </c>
      <c r="G36" s="11" t="s">
        <v>14</v>
      </c>
    </row>
    <row r="37" spans="1:11" ht="22.5" customHeight="1" x14ac:dyDescent="0.2">
      <c r="A37" s="13" t="s">
        <v>35</v>
      </c>
      <c r="B37" s="42" t="s">
        <v>34</v>
      </c>
      <c r="C37" s="67"/>
      <c r="D37" s="67"/>
      <c r="E37" s="67"/>
      <c r="F37" s="68"/>
      <c r="G37" s="15">
        <f>G35*0.7063</f>
        <v>14182.6749246</v>
      </c>
    </row>
    <row r="38" spans="1:11" ht="34.5" customHeight="1" x14ac:dyDescent="0.2">
      <c r="A38" s="13" t="s">
        <v>105</v>
      </c>
      <c r="B38" s="42" t="s">
        <v>47</v>
      </c>
      <c r="C38" s="43"/>
      <c r="D38" s="43"/>
      <c r="E38" s="43"/>
      <c r="F38" s="44"/>
      <c r="G38" s="19">
        <f>G37*7.19</f>
        <v>101973.432707874</v>
      </c>
    </row>
    <row r="39" spans="1:11" ht="18.75" customHeight="1" x14ac:dyDescent="0.25">
      <c r="A39" s="30">
        <v>3</v>
      </c>
      <c r="B39" s="45" t="s">
        <v>36</v>
      </c>
      <c r="C39" s="45"/>
      <c r="D39" s="45"/>
      <c r="E39" s="45"/>
      <c r="F39" s="45"/>
      <c r="G39" s="18">
        <f>G38+G28</f>
        <v>169119.75689823239</v>
      </c>
    </row>
    <row r="40" spans="1:11" ht="18.75" customHeight="1" x14ac:dyDescent="0.25">
      <c r="A40" s="29"/>
      <c r="B40" s="21"/>
      <c r="C40" s="21"/>
      <c r="D40" s="21"/>
      <c r="E40" s="21"/>
      <c r="F40" s="21"/>
      <c r="G40" s="22"/>
    </row>
    <row r="41" spans="1:11" ht="30" customHeight="1" x14ac:dyDescent="0.2">
      <c r="A41" s="25"/>
      <c r="B41" s="40"/>
      <c r="C41" s="40"/>
      <c r="D41" s="40"/>
      <c r="E41" s="40"/>
      <c r="F41" s="40"/>
      <c r="G41" s="40"/>
    </row>
    <row r="42" spans="1:11" ht="15" x14ac:dyDescent="0.2">
      <c r="A42" s="25"/>
      <c r="B42" s="25"/>
      <c r="C42" s="25"/>
      <c r="D42" s="25"/>
      <c r="E42" s="25"/>
      <c r="F42" s="25"/>
      <c r="G42" s="25"/>
    </row>
    <row r="43" spans="1:11" ht="15.75" x14ac:dyDescent="0.25">
      <c r="A43" s="25"/>
      <c r="B43" s="25"/>
      <c r="C43" s="25"/>
      <c r="D43" s="25"/>
      <c r="E43" s="25"/>
      <c r="F43" s="41"/>
      <c r="G43" s="41"/>
      <c r="K43" s="6"/>
    </row>
  </sheetData>
  <mergeCells count="23">
    <mergeCell ref="A19:G19"/>
    <mergeCell ref="D1:G1"/>
    <mergeCell ref="D4:G4"/>
    <mergeCell ref="D5:G5"/>
    <mergeCell ref="D6:G6"/>
    <mergeCell ref="D7:G7"/>
    <mergeCell ref="A9:G9"/>
    <mergeCell ref="A10:G10"/>
    <mergeCell ref="A11:G11"/>
    <mergeCell ref="B15:E15"/>
    <mergeCell ref="B16:E16"/>
    <mergeCell ref="B17:G17"/>
    <mergeCell ref="B38:F38"/>
    <mergeCell ref="B39:F39"/>
    <mergeCell ref="B41:G41"/>
    <mergeCell ref="F43:G43"/>
    <mergeCell ref="B25:F25"/>
    <mergeCell ref="B27:F27"/>
    <mergeCell ref="B28:F28"/>
    <mergeCell ref="A29:G29"/>
    <mergeCell ref="B31:F31"/>
    <mergeCell ref="B35:F35"/>
    <mergeCell ref="B37:F37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opLeftCell="A7" zoomScaleNormal="100" workbookViewId="0">
      <selection activeCell="B35" sqref="B35:F35"/>
    </sheetView>
  </sheetViews>
  <sheetFormatPr defaultRowHeight="12.75" x14ac:dyDescent="0.2"/>
  <cols>
    <col min="1" max="1" width="10.85546875" bestFit="1" customWidth="1"/>
    <col min="2" max="2" width="43.28515625" customWidth="1"/>
    <col min="3" max="3" width="15.140625" customWidth="1"/>
    <col min="4" max="4" width="13.85546875" customWidth="1"/>
    <col min="5" max="5" width="13.7109375" customWidth="1"/>
    <col min="6" max="6" width="9.7109375" customWidth="1"/>
    <col min="7" max="7" width="15.28515625" customWidth="1"/>
  </cols>
  <sheetData>
    <row r="1" spans="1:7" ht="25.5" customHeight="1" x14ac:dyDescent="0.2">
      <c r="D1" s="46"/>
      <c r="E1" s="47"/>
      <c r="F1" s="47"/>
      <c r="G1" s="47"/>
    </row>
    <row r="4" spans="1:7" x14ac:dyDescent="0.2">
      <c r="D4" s="58"/>
      <c r="E4" s="58"/>
      <c r="F4" s="58"/>
      <c r="G4" s="58"/>
    </row>
    <row r="5" spans="1:7" ht="15" x14ac:dyDescent="0.2">
      <c r="B5" s="17" t="s">
        <v>8</v>
      </c>
      <c r="D5" s="59" t="s">
        <v>9</v>
      </c>
      <c r="E5" s="59"/>
      <c r="F5" s="59"/>
      <c r="G5" s="59"/>
    </row>
    <row r="6" spans="1:7" ht="35.25" customHeight="1" x14ac:dyDescent="0.2">
      <c r="B6" s="27"/>
      <c r="C6" s="27"/>
      <c r="D6" s="60"/>
      <c r="E6" s="60"/>
      <c r="F6" s="60"/>
      <c r="G6" s="60"/>
    </row>
    <row r="7" spans="1:7" ht="23.25" customHeight="1" x14ac:dyDescent="0.2">
      <c r="A7" s="25"/>
      <c r="B7" s="28" t="s">
        <v>43</v>
      </c>
      <c r="D7" s="61" t="s">
        <v>39</v>
      </c>
      <c r="E7" s="61"/>
      <c r="F7" s="61"/>
      <c r="G7" s="61"/>
    </row>
    <row r="8" spans="1:7" ht="15" x14ac:dyDescent="0.2">
      <c r="A8" s="25"/>
      <c r="B8" s="27"/>
      <c r="D8" s="27"/>
      <c r="E8" s="27"/>
      <c r="F8" s="27"/>
      <c r="G8" s="27"/>
    </row>
    <row r="9" spans="1:7" ht="68.25" customHeight="1" x14ac:dyDescent="0.2">
      <c r="A9" s="62" t="s">
        <v>95</v>
      </c>
      <c r="B9" s="63"/>
      <c r="C9" s="63"/>
      <c r="D9" s="63"/>
      <c r="E9" s="63"/>
      <c r="F9" s="63"/>
      <c r="G9" s="63"/>
    </row>
    <row r="10" spans="1:7" ht="15" customHeight="1" x14ac:dyDescent="0.2">
      <c r="A10" s="55"/>
      <c r="B10" s="55"/>
      <c r="C10" s="55"/>
      <c r="D10" s="55"/>
      <c r="E10" s="55"/>
      <c r="F10" s="55"/>
      <c r="G10" s="55"/>
    </row>
    <row r="11" spans="1:7" ht="32.25" customHeight="1" x14ac:dyDescent="0.2">
      <c r="A11" s="55" t="s">
        <v>51</v>
      </c>
      <c r="B11" s="56"/>
      <c r="C11" s="56"/>
      <c r="D11" s="56"/>
      <c r="E11" s="56"/>
      <c r="F11" s="56"/>
      <c r="G11" s="56"/>
    </row>
    <row r="12" spans="1:7" ht="15" x14ac:dyDescent="0.2">
      <c r="A12" s="25"/>
      <c r="B12" s="25" t="s">
        <v>4</v>
      </c>
      <c r="C12" s="25">
        <v>2214</v>
      </c>
      <c r="D12" s="2" t="s">
        <v>7</v>
      </c>
      <c r="E12" s="25"/>
      <c r="F12" s="25"/>
      <c r="G12" s="25"/>
    </row>
    <row r="13" spans="1:7" ht="15" x14ac:dyDescent="0.2">
      <c r="A13" s="25"/>
      <c r="B13" s="25"/>
      <c r="C13" s="25"/>
      <c r="D13" s="2"/>
      <c r="E13" s="25"/>
      <c r="F13" s="25"/>
      <c r="G13" s="25"/>
    </row>
    <row r="14" spans="1:7" ht="15" x14ac:dyDescent="0.2">
      <c r="A14" s="25"/>
      <c r="B14" s="25"/>
      <c r="C14" s="25"/>
      <c r="D14" s="2"/>
      <c r="E14" s="25"/>
      <c r="F14" s="25"/>
      <c r="G14" s="25"/>
    </row>
    <row r="15" spans="1:7" ht="15" x14ac:dyDescent="0.2">
      <c r="A15" s="25"/>
      <c r="B15" s="41" t="s">
        <v>40</v>
      </c>
      <c r="C15" s="41"/>
      <c r="D15" s="41"/>
      <c r="E15" s="41"/>
      <c r="F15" s="25"/>
      <c r="G15" s="25"/>
    </row>
    <row r="16" spans="1:7" ht="15" x14ac:dyDescent="0.2">
      <c r="A16" s="25"/>
      <c r="B16" s="57" t="s">
        <v>11</v>
      </c>
      <c r="C16" s="57"/>
      <c r="D16" s="57"/>
      <c r="E16" s="57"/>
      <c r="F16" s="25"/>
      <c r="G16" s="25"/>
    </row>
    <row r="17" spans="1:8" ht="15" x14ac:dyDescent="0.2">
      <c r="A17" s="25"/>
      <c r="B17" s="57" t="s">
        <v>80</v>
      </c>
      <c r="C17" s="57"/>
      <c r="D17" s="57"/>
      <c r="E17" s="57"/>
      <c r="F17" s="57"/>
      <c r="G17" s="57"/>
    </row>
    <row r="18" spans="1:8" ht="67.5" customHeight="1" x14ac:dyDescent="0.2">
      <c r="A18" s="8" t="s">
        <v>12</v>
      </c>
      <c r="B18" s="8" t="s">
        <v>0</v>
      </c>
      <c r="C18" s="8" t="s">
        <v>13</v>
      </c>
      <c r="D18" s="8" t="s">
        <v>1</v>
      </c>
      <c r="E18" s="8" t="s">
        <v>6</v>
      </c>
      <c r="F18" s="8" t="s">
        <v>2</v>
      </c>
      <c r="G18" s="8" t="s">
        <v>3</v>
      </c>
      <c r="H18" s="1"/>
    </row>
    <row r="19" spans="1:8" ht="21" customHeight="1" x14ac:dyDescent="0.2">
      <c r="A19" s="48" t="s">
        <v>27</v>
      </c>
      <c r="B19" s="49"/>
      <c r="C19" s="49"/>
      <c r="D19" s="49"/>
      <c r="E19" s="49"/>
      <c r="F19" s="49"/>
      <c r="G19" s="50"/>
      <c r="H19" s="1"/>
    </row>
    <row r="20" spans="1:8" ht="33.75" customHeight="1" x14ac:dyDescent="0.2">
      <c r="A20" s="13" t="s">
        <v>17</v>
      </c>
      <c r="B20" s="24" t="s">
        <v>15</v>
      </c>
      <c r="C20" s="11" t="s">
        <v>16</v>
      </c>
      <c r="D20" s="11" t="s">
        <v>5</v>
      </c>
      <c r="E20" s="11">
        <v>409.2</v>
      </c>
      <c r="F20" s="11">
        <f>C12/100</f>
        <v>22.14</v>
      </c>
      <c r="G20" s="15">
        <f>E20*F20</f>
        <v>9059.6880000000001</v>
      </c>
    </row>
    <row r="21" spans="1:8" ht="78" hidden="1" customHeight="1" x14ac:dyDescent="0.2">
      <c r="A21" s="13"/>
      <c r="B21" s="12"/>
      <c r="C21" s="11"/>
      <c r="D21" s="11"/>
      <c r="E21" s="11"/>
      <c r="F21" s="11"/>
      <c r="G21" s="15"/>
    </row>
    <row r="22" spans="1:8" ht="78" hidden="1" customHeight="1" x14ac:dyDescent="0.2">
      <c r="A22" s="13" t="s">
        <v>18</v>
      </c>
      <c r="B22" s="12" t="s">
        <v>26</v>
      </c>
      <c r="C22" s="11" t="s">
        <v>21</v>
      </c>
      <c r="D22" s="11" t="s">
        <v>14</v>
      </c>
      <c r="E22" s="11" t="s">
        <v>14</v>
      </c>
      <c r="F22" s="11" t="s">
        <v>14</v>
      </c>
      <c r="G22" s="15" t="s">
        <v>14</v>
      </c>
    </row>
    <row r="23" spans="1:8" ht="66" hidden="1" customHeight="1" x14ac:dyDescent="0.2">
      <c r="A23" s="13" t="s">
        <v>19</v>
      </c>
      <c r="B23" s="12" t="s">
        <v>23</v>
      </c>
      <c r="C23" s="11" t="s">
        <v>38</v>
      </c>
      <c r="D23" s="11" t="s">
        <v>14</v>
      </c>
      <c r="E23" s="11" t="s">
        <v>14</v>
      </c>
      <c r="F23" s="11" t="s">
        <v>14</v>
      </c>
      <c r="G23" s="15" t="s">
        <v>14</v>
      </c>
    </row>
    <row r="24" spans="1:8" ht="48.75" customHeight="1" x14ac:dyDescent="0.2">
      <c r="A24" s="13" t="s">
        <v>18</v>
      </c>
      <c r="B24" s="12" t="s">
        <v>41</v>
      </c>
      <c r="C24" s="11" t="s">
        <v>89</v>
      </c>
      <c r="D24" s="11" t="s">
        <v>14</v>
      </c>
      <c r="E24" s="11" t="s">
        <v>14</v>
      </c>
      <c r="F24" s="11" t="s">
        <v>14</v>
      </c>
      <c r="G24" s="15"/>
    </row>
    <row r="25" spans="1:8" ht="17.25" customHeight="1" x14ac:dyDescent="0.2">
      <c r="A25" s="13" t="s">
        <v>19</v>
      </c>
      <c r="B25" s="42" t="s">
        <v>49</v>
      </c>
      <c r="C25" s="43"/>
      <c r="D25" s="43"/>
      <c r="E25" s="43"/>
      <c r="F25" s="44"/>
      <c r="G25" s="15">
        <f>G20*2.2</f>
        <v>19931.313600000001</v>
      </c>
    </row>
    <row r="26" spans="1:8" ht="127.5" customHeight="1" x14ac:dyDescent="0.2">
      <c r="A26" s="13" t="s">
        <v>20</v>
      </c>
      <c r="B26" s="12" t="s">
        <v>50</v>
      </c>
      <c r="C26" s="11" t="s">
        <v>78</v>
      </c>
      <c r="D26" s="11" t="s">
        <v>14</v>
      </c>
      <c r="E26" s="11" t="s">
        <v>14</v>
      </c>
      <c r="F26" s="11" t="s">
        <v>14</v>
      </c>
      <c r="G26" s="15" t="s">
        <v>14</v>
      </c>
    </row>
    <row r="27" spans="1:8" ht="24.75" customHeight="1" x14ac:dyDescent="0.2">
      <c r="A27" s="13" t="s">
        <v>22</v>
      </c>
      <c r="B27" s="37" t="s">
        <v>25</v>
      </c>
      <c r="C27" s="38"/>
      <c r="D27" s="38"/>
      <c r="E27" s="38"/>
      <c r="F27" s="39"/>
      <c r="G27" s="15">
        <f>G25*0.3426</f>
        <v>6828.4680393600011</v>
      </c>
    </row>
    <row r="28" spans="1:8" ht="33" customHeight="1" x14ac:dyDescent="0.2">
      <c r="A28" s="13" t="s">
        <v>24</v>
      </c>
      <c r="B28" s="42" t="s">
        <v>46</v>
      </c>
      <c r="C28" s="43"/>
      <c r="D28" s="43"/>
      <c r="E28" s="43"/>
      <c r="F28" s="44"/>
      <c r="G28" s="19">
        <f>G27*7.19</f>
        <v>49096.685202998407</v>
      </c>
    </row>
    <row r="29" spans="1:8" ht="23.25" customHeight="1" x14ac:dyDescent="0.2">
      <c r="A29" s="52" t="s">
        <v>28</v>
      </c>
      <c r="B29" s="53"/>
      <c r="C29" s="53"/>
      <c r="D29" s="53"/>
      <c r="E29" s="53"/>
      <c r="F29" s="53"/>
      <c r="G29" s="54"/>
    </row>
    <row r="30" spans="1:8" ht="32.25" customHeight="1" x14ac:dyDescent="0.2">
      <c r="A30" s="13" t="s">
        <v>29</v>
      </c>
      <c r="B30" s="9" t="s">
        <v>30</v>
      </c>
      <c r="C30" s="11" t="s">
        <v>32</v>
      </c>
      <c r="D30" s="11" t="s">
        <v>5</v>
      </c>
      <c r="E30" s="11">
        <v>298.8</v>
      </c>
      <c r="F30" s="11">
        <f>C12/100</f>
        <v>22.14</v>
      </c>
      <c r="G30" s="15">
        <f>E30*F30</f>
        <v>6615.4320000000007</v>
      </c>
    </row>
    <row r="31" spans="1:8" ht="32.25" hidden="1" customHeight="1" x14ac:dyDescent="0.2">
      <c r="A31" s="11"/>
      <c r="B31" s="51" t="s">
        <v>10</v>
      </c>
      <c r="C31" s="51"/>
      <c r="D31" s="51"/>
      <c r="E31" s="51"/>
      <c r="F31" s="51"/>
      <c r="G31" s="10">
        <v>1</v>
      </c>
    </row>
    <row r="32" spans="1:8" ht="78.75" hidden="1" customHeight="1" x14ac:dyDescent="0.2">
      <c r="A32" s="13" t="s">
        <v>31</v>
      </c>
      <c r="B32" s="26" t="s">
        <v>26</v>
      </c>
      <c r="C32" s="11" t="s">
        <v>21</v>
      </c>
      <c r="D32" s="11" t="s">
        <v>14</v>
      </c>
      <c r="E32" s="11" t="s">
        <v>14</v>
      </c>
      <c r="F32" s="11" t="s">
        <v>14</v>
      </c>
      <c r="G32" s="15" t="s">
        <v>14</v>
      </c>
    </row>
    <row r="33" spans="1:11" ht="78.75" hidden="1" customHeight="1" x14ac:dyDescent="0.2">
      <c r="A33" s="13" t="s">
        <v>33</v>
      </c>
      <c r="B33" s="14" t="s">
        <v>23</v>
      </c>
      <c r="C33" s="11" t="s">
        <v>38</v>
      </c>
      <c r="D33" s="11" t="s">
        <v>14</v>
      </c>
      <c r="E33" s="11" t="s">
        <v>14</v>
      </c>
      <c r="F33" s="11" t="s">
        <v>14</v>
      </c>
      <c r="G33" s="15" t="s">
        <v>14</v>
      </c>
    </row>
    <row r="34" spans="1:11" ht="51.75" customHeight="1" x14ac:dyDescent="0.2">
      <c r="A34" s="13" t="s">
        <v>31</v>
      </c>
      <c r="B34" s="12" t="s">
        <v>41</v>
      </c>
      <c r="C34" s="11" t="s">
        <v>89</v>
      </c>
      <c r="D34" s="11" t="s">
        <v>14</v>
      </c>
      <c r="E34" s="11" t="s">
        <v>14</v>
      </c>
      <c r="F34" s="11" t="s">
        <v>14</v>
      </c>
      <c r="G34" s="15" t="s">
        <v>14</v>
      </c>
      <c r="H34" s="23"/>
    </row>
    <row r="35" spans="1:11" ht="22.5" customHeight="1" x14ac:dyDescent="0.2">
      <c r="A35" s="13" t="s">
        <v>33</v>
      </c>
      <c r="B35" s="42" t="s">
        <v>102</v>
      </c>
      <c r="C35" s="43"/>
      <c r="D35" s="43"/>
      <c r="E35" s="43"/>
      <c r="F35" s="44"/>
      <c r="G35" s="15">
        <f>G30*2.2</f>
        <v>14553.950400000003</v>
      </c>
    </row>
    <row r="36" spans="1:11" ht="135" x14ac:dyDescent="0.2">
      <c r="A36" s="13" t="s">
        <v>37</v>
      </c>
      <c r="B36" s="12" t="s">
        <v>103</v>
      </c>
      <c r="C36" s="11" t="s">
        <v>104</v>
      </c>
      <c r="D36" s="11" t="s">
        <v>14</v>
      </c>
      <c r="E36" s="11" t="s">
        <v>14</v>
      </c>
      <c r="F36" s="11" t="s">
        <v>14</v>
      </c>
      <c r="G36" s="11" t="s">
        <v>14</v>
      </c>
    </row>
    <row r="37" spans="1:11" ht="22.5" customHeight="1" x14ac:dyDescent="0.2">
      <c r="A37" s="13" t="s">
        <v>35</v>
      </c>
      <c r="B37" s="42" t="s">
        <v>34</v>
      </c>
      <c r="C37" s="67"/>
      <c r="D37" s="67"/>
      <c r="E37" s="67"/>
      <c r="F37" s="68"/>
      <c r="G37" s="15">
        <f>G35*0.7063</f>
        <v>10279.455167520004</v>
      </c>
    </row>
    <row r="38" spans="1:11" ht="34.5" customHeight="1" x14ac:dyDescent="0.2">
      <c r="A38" s="13" t="s">
        <v>105</v>
      </c>
      <c r="B38" s="42" t="s">
        <v>47</v>
      </c>
      <c r="C38" s="43"/>
      <c r="D38" s="43"/>
      <c r="E38" s="43"/>
      <c r="F38" s="44"/>
      <c r="G38" s="19">
        <f>G37*7.19</f>
        <v>73909.282654468829</v>
      </c>
    </row>
    <row r="39" spans="1:11" ht="18.75" customHeight="1" x14ac:dyDescent="0.25">
      <c r="A39" s="30">
        <v>3</v>
      </c>
      <c r="B39" s="45" t="s">
        <v>36</v>
      </c>
      <c r="C39" s="45"/>
      <c r="D39" s="45"/>
      <c r="E39" s="45"/>
      <c r="F39" s="45"/>
      <c r="G39" s="18">
        <f>G38+G28</f>
        <v>123005.96785746724</v>
      </c>
    </row>
    <row r="40" spans="1:11" ht="18.75" customHeight="1" x14ac:dyDescent="0.25">
      <c r="A40" s="29"/>
      <c r="B40" s="21"/>
      <c r="C40" s="21"/>
      <c r="D40" s="21"/>
      <c r="E40" s="21"/>
      <c r="F40" s="21"/>
      <c r="G40" s="22"/>
    </row>
    <row r="41" spans="1:11" ht="30" customHeight="1" x14ac:dyDescent="0.2">
      <c r="A41" s="25"/>
      <c r="B41" s="40"/>
      <c r="C41" s="40"/>
      <c r="D41" s="40"/>
      <c r="E41" s="40"/>
      <c r="F41" s="40"/>
      <c r="G41" s="40"/>
    </row>
    <row r="42" spans="1:11" ht="15" x14ac:dyDescent="0.2">
      <c r="A42" s="25"/>
      <c r="B42" s="25"/>
      <c r="C42" s="25"/>
      <c r="D42" s="25"/>
      <c r="E42" s="25"/>
      <c r="F42" s="25"/>
      <c r="G42" s="25"/>
    </row>
    <row r="43" spans="1:11" ht="15.75" x14ac:dyDescent="0.25">
      <c r="A43" s="25"/>
      <c r="B43" s="25"/>
      <c r="C43" s="25"/>
      <c r="D43" s="25"/>
      <c r="E43" s="25"/>
      <c r="F43" s="41"/>
      <c r="G43" s="41"/>
      <c r="K43" s="6"/>
    </row>
  </sheetData>
  <mergeCells count="23">
    <mergeCell ref="A19:G19"/>
    <mergeCell ref="D1:G1"/>
    <mergeCell ref="D4:G4"/>
    <mergeCell ref="D5:G5"/>
    <mergeCell ref="D6:G6"/>
    <mergeCell ref="D7:G7"/>
    <mergeCell ref="A9:G9"/>
    <mergeCell ref="A10:G10"/>
    <mergeCell ref="A11:G11"/>
    <mergeCell ref="B15:E15"/>
    <mergeCell ref="B16:E16"/>
    <mergeCell ref="B17:G17"/>
    <mergeCell ref="B38:F38"/>
    <mergeCell ref="B39:F39"/>
    <mergeCell ref="B41:G41"/>
    <mergeCell ref="F43:G43"/>
    <mergeCell ref="B25:F25"/>
    <mergeCell ref="B27:F27"/>
    <mergeCell ref="B28:F28"/>
    <mergeCell ref="A29:G29"/>
    <mergeCell ref="B31:F31"/>
    <mergeCell ref="B35:F35"/>
    <mergeCell ref="B37:F37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topLeftCell="A7" zoomScaleNormal="100" workbookViewId="0">
      <selection activeCell="B35" sqref="B35:F35"/>
    </sheetView>
  </sheetViews>
  <sheetFormatPr defaultRowHeight="12.75" x14ac:dyDescent="0.2"/>
  <cols>
    <col min="1" max="1" width="10.85546875" bestFit="1" customWidth="1"/>
    <col min="2" max="2" width="43.28515625" customWidth="1"/>
    <col min="3" max="3" width="15.140625" customWidth="1"/>
    <col min="4" max="4" width="13.85546875" customWidth="1"/>
    <col min="5" max="5" width="13.7109375" customWidth="1"/>
    <col min="6" max="6" width="9.7109375" customWidth="1"/>
    <col min="7" max="7" width="15.28515625" customWidth="1"/>
  </cols>
  <sheetData>
    <row r="1" spans="1:7" ht="25.5" customHeight="1" x14ac:dyDescent="0.2">
      <c r="D1" s="46"/>
      <c r="E1" s="47"/>
      <c r="F1" s="47"/>
      <c r="G1" s="47"/>
    </row>
    <row r="4" spans="1:7" x14ac:dyDescent="0.2">
      <c r="D4" s="58"/>
      <c r="E4" s="58"/>
      <c r="F4" s="58"/>
      <c r="G4" s="58"/>
    </row>
    <row r="5" spans="1:7" ht="15" x14ac:dyDescent="0.2">
      <c r="B5" s="17" t="s">
        <v>8</v>
      </c>
      <c r="D5" s="59" t="s">
        <v>9</v>
      </c>
      <c r="E5" s="59"/>
      <c r="F5" s="59"/>
      <c r="G5" s="59"/>
    </row>
    <row r="6" spans="1:7" ht="35.25" customHeight="1" x14ac:dyDescent="0.2">
      <c r="B6" s="27"/>
      <c r="C6" s="27"/>
      <c r="D6" s="60"/>
      <c r="E6" s="60"/>
      <c r="F6" s="60"/>
      <c r="G6" s="60"/>
    </row>
    <row r="7" spans="1:7" ht="23.25" customHeight="1" x14ac:dyDescent="0.2">
      <c r="A7" s="25"/>
      <c r="B7" s="28" t="s">
        <v>43</v>
      </c>
      <c r="D7" s="61" t="s">
        <v>39</v>
      </c>
      <c r="E7" s="61"/>
      <c r="F7" s="61"/>
      <c r="G7" s="61"/>
    </row>
    <row r="8" spans="1:7" ht="15" x14ac:dyDescent="0.2">
      <c r="A8" s="25"/>
      <c r="B8" s="27"/>
      <c r="D8" s="27"/>
      <c r="E8" s="27"/>
      <c r="F8" s="27"/>
      <c r="G8" s="27"/>
    </row>
    <row r="9" spans="1:7" ht="68.25" customHeight="1" x14ac:dyDescent="0.2">
      <c r="A9" s="62" t="s">
        <v>96</v>
      </c>
      <c r="B9" s="63"/>
      <c r="C9" s="63"/>
      <c r="D9" s="63"/>
      <c r="E9" s="63"/>
      <c r="F9" s="63"/>
      <c r="G9" s="63"/>
    </row>
    <row r="10" spans="1:7" ht="15" customHeight="1" x14ac:dyDescent="0.2">
      <c r="A10" s="55"/>
      <c r="B10" s="55"/>
      <c r="C10" s="55"/>
      <c r="D10" s="55"/>
      <c r="E10" s="55"/>
      <c r="F10" s="55"/>
      <c r="G10" s="55"/>
    </row>
    <row r="11" spans="1:7" ht="32.25" customHeight="1" x14ac:dyDescent="0.2">
      <c r="A11" s="55" t="s">
        <v>51</v>
      </c>
      <c r="B11" s="56"/>
      <c r="C11" s="56"/>
      <c r="D11" s="56"/>
      <c r="E11" s="56"/>
      <c r="F11" s="56"/>
      <c r="G11" s="56"/>
    </row>
    <row r="12" spans="1:7" ht="15" x14ac:dyDescent="0.2">
      <c r="A12" s="25"/>
      <c r="B12" s="25" t="s">
        <v>4</v>
      </c>
      <c r="C12" s="25">
        <v>4865</v>
      </c>
      <c r="D12" s="2" t="s">
        <v>7</v>
      </c>
      <c r="E12" s="25"/>
      <c r="F12" s="25"/>
      <c r="G12" s="25"/>
    </row>
    <row r="13" spans="1:7" ht="15" x14ac:dyDescent="0.2">
      <c r="A13" s="25"/>
      <c r="B13" s="25"/>
      <c r="C13" s="25"/>
      <c r="D13" s="2"/>
      <c r="E13" s="25"/>
      <c r="F13" s="25"/>
      <c r="G13" s="25"/>
    </row>
    <row r="14" spans="1:7" ht="15" x14ac:dyDescent="0.2">
      <c r="A14" s="25"/>
      <c r="B14" s="25"/>
      <c r="C14" s="25"/>
      <c r="D14" s="2"/>
      <c r="E14" s="25"/>
      <c r="F14" s="25"/>
      <c r="G14" s="25"/>
    </row>
    <row r="15" spans="1:7" ht="15" x14ac:dyDescent="0.2">
      <c r="A15" s="25"/>
      <c r="B15" s="41" t="s">
        <v>40</v>
      </c>
      <c r="C15" s="41"/>
      <c r="D15" s="41"/>
      <c r="E15" s="41"/>
      <c r="F15" s="25"/>
      <c r="G15" s="25"/>
    </row>
    <row r="16" spans="1:7" ht="15" x14ac:dyDescent="0.2">
      <c r="A16" s="25"/>
      <c r="B16" s="57" t="s">
        <v>11</v>
      </c>
      <c r="C16" s="57"/>
      <c r="D16" s="57"/>
      <c r="E16" s="57"/>
      <c r="F16" s="25"/>
      <c r="G16" s="25"/>
    </row>
    <row r="17" spans="1:8" ht="15" x14ac:dyDescent="0.2">
      <c r="A17" s="25"/>
      <c r="B17" s="57" t="s">
        <v>80</v>
      </c>
      <c r="C17" s="57"/>
      <c r="D17" s="57"/>
      <c r="E17" s="57"/>
      <c r="F17" s="57"/>
      <c r="G17" s="57"/>
    </row>
    <row r="18" spans="1:8" ht="67.5" customHeight="1" x14ac:dyDescent="0.2">
      <c r="A18" s="8" t="s">
        <v>12</v>
      </c>
      <c r="B18" s="8" t="s">
        <v>0</v>
      </c>
      <c r="C18" s="8" t="s">
        <v>13</v>
      </c>
      <c r="D18" s="8" t="s">
        <v>1</v>
      </c>
      <c r="E18" s="8" t="s">
        <v>6</v>
      </c>
      <c r="F18" s="8" t="s">
        <v>2</v>
      </c>
      <c r="G18" s="8" t="s">
        <v>3</v>
      </c>
      <c r="H18" s="1"/>
    </row>
    <row r="19" spans="1:8" ht="21" customHeight="1" x14ac:dyDescent="0.2">
      <c r="A19" s="48" t="s">
        <v>27</v>
      </c>
      <c r="B19" s="49"/>
      <c r="C19" s="49"/>
      <c r="D19" s="49"/>
      <c r="E19" s="49"/>
      <c r="F19" s="49"/>
      <c r="G19" s="50"/>
      <c r="H19" s="1"/>
    </row>
    <row r="20" spans="1:8" ht="33.75" customHeight="1" x14ac:dyDescent="0.2">
      <c r="A20" s="13" t="s">
        <v>17</v>
      </c>
      <c r="B20" s="24" t="s">
        <v>15</v>
      </c>
      <c r="C20" s="11" t="s">
        <v>16</v>
      </c>
      <c r="D20" s="11" t="s">
        <v>5</v>
      </c>
      <c r="E20" s="11">
        <v>349</v>
      </c>
      <c r="F20" s="11">
        <f>C12/100</f>
        <v>48.65</v>
      </c>
      <c r="G20" s="15">
        <f>E20*F20</f>
        <v>16978.849999999999</v>
      </c>
    </row>
    <row r="21" spans="1:8" ht="78" hidden="1" customHeight="1" x14ac:dyDescent="0.2">
      <c r="A21" s="13"/>
      <c r="B21" s="12"/>
      <c r="C21" s="11"/>
      <c r="D21" s="11"/>
      <c r="E21" s="11"/>
      <c r="F21" s="11"/>
      <c r="G21" s="15"/>
    </row>
    <row r="22" spans="1:8" ht="78" hidden="1" customHeight="1" x14ac:dyDescent="0.2">
      <c r="A22" s="13" t="s">
        <v>18</v>
      </c>
      <c r="B22" s="12" t="s">
        <v>26</v>
      </c>
      <c r="C22" s="11" t="s">
        <v>21</v>
      </c>
      <c r="D22" s="11" t="s">
        <v>14</v>
      </c>
      <c r="E22" s="11" t="s">
        <v>14</v>
      </c>
      <c r="F22" s="11" t="s">
        <v>14</v>
      </c>
      <c r="G22" s="15" t="s">
        <v>14</v>
      </c>
    </row>
    <row r="23" spans="1:8" ht="66" hidden="1" customHeight="1" x14ac:dyDescent="0.2">
      <c r="A23" s="13" t="s">
        <v>19</v>
      </c>
      <c r="B23" s="12" t="s">
        <v>23</v>
      </c>
      <c r="C23" s="11" t="s">
        <v>38</v>
      </c>
      <c r="D23" s="11" t="s">
        <v>14</v>
      </c>
      <c r="E23" s="11" t="s">
        <v>14</v>
      </c>
      <c r="F23" s="11" t="s">
        <v>14</v>
      </c>
      <c r="G23" s="15" t="s">
        <v>14</v>
      </c>
    </row>
    <row r="24" spans="1:8" ht="48.75" customHeight="1" x14ac:dyDescent="0.2">
      <c r="A24" s="13" t="s">
        <v>18</v>
      </c>
      <c r="B24" s="12" t="s">
        <v>98</v>
      </c>
      <c r="C24" s="11" t="s">
        <v>97</v>
      </c>
      <c r="D24" s="11" t="s">
        <v>14</v>
      </c>
      <c r="E24" s="11" t="s">
        <v>14</v>
      </c>
      <c r="F24" s="11" t="s">
        <v>14</v>
      </c>
      <c r="G24" s="15"/>
    </row>
    <row r="25" spans="1:8" ht="17.25" customHeight="1" x14ac:dyDescent="0.2">
      <c r="A25" s="13" t="s">
        <v>19</v>
      </c>
      <c r="B25" s="42" t="s">
        <v>49</v>
      </c>
      <c r="C25" s="43"/>
      <c r="D25" s="43"/>
      <c r="E25" s="43"/>
      <c r="F25" s="44"/>
      <c r="G25" s="15">
        <f>G20*1.3</f>
        <v>22072.504999999997</v>
      </c>
    </row>
    <row r="26" spans="1:8" ht="127.5" customHeight="1" x14ac:dyDescent="0.2">
      <c r="A26" s="13" t="s">
        <v>20</v>
      </c>
      <c r="B26" s="12" t="s">
        <v>50</v>
      </c>
      <c r="C26" s="11" t="s">
        <v>78</v>
      </c>
      <c r="D26" s="11" t="s">
        <v>14</v>
      </c>
      <c r="E26" s="11" t="s">
        <v>14</v>
      </c>
      <c r="F26" s="11" t="s">
        <v>14</v>
      </c>
      <c r="G26" s="15" t="s">
        <v>14</v>
      </c>
    </row>
    <row r="27" spans="1:8" ht="24.75" customHeight="1" x14ac:dyDescent="0.2">
      <c r="A27" s="13" t="s">
        <v>22</v>
      </c>
      <c r="B27" s="37" t="s">
        <v>25</v>
      </c>
      <c r="C27" s="38"/>
      <c r="D27" s="38"/>
      <c r="E27" s="38"/>
      <c r="F27" s="39"/>
      <c r="G27" s="15">
        <f>G25*0.3426</f>
        <v>7562.0402129999993</v>
      </c>
    </row>
    <row r="28" spans="1:8" ht="33" customHeight="1" x14ac:dyDescent="0.2">
      <c r="A28" s="13" t="s">
        <v>24</v>
      </c>
      <c r="B28" s="42" t="s">
        <v>46</v>
      </c>
      <c r="C28" s="43"/>
      <c r="D28" s="43"/>
      <c r="E28" s="43"/>
      <c r="F28" s="44"/>
      <c r="G28" s="19">
        <f>G27*7.19</f>
        <v>54371.069131470002</v>
      </c>
    </row>
    <row r="29" spans="1:8" ht="23.25" customHeight="1" x14ac:dyDescent="0.2">
      <c r="A29" s="52" t="s">
        <v>28</v>
      </c>
      <c r="B29" s="53"/>
      <c r="C29" s="53"/>
      <c r="D29" s="53"/>
      <c r="E29" s="53"/>
      <c r="F29" s="53"/>
      <c r="G29" s="54"/>
    </row>
    <row r="30" spans="1:8" ht="32.25" customHeight="1" x14ac:dyDescent="0.2">
      <c r="A30" s="13" t="s">
        <v>29</v>
      </c>
      <c r="B30" s="9" t="s">
        <v>30</v>
      </c>
      <c r="C30" s="11" t="s">
        <v>32</v>
      </c>
      <c r="D30" s="11" t="s">
        <v>5</v>
      </c>
      <c r="E30" s="11">
        <v>263.8</v>
      </c>
      <c r="F30" s="11">
        <f>C12/100</f>
        <v>48.65</v>
      </c>
      <c r="G30" s="15">
        <f>E30*F30</f>
        <v>12833.87</v>
      </c>
    </row>
    <row r="31" spans="1:8" ht="32.25" hidden="1" customHeight="1" x14ac:dyDescent="0.2">
      <c r="A31" s="11"/>
      <c r="B31" s="51" t="s">
        <v>10</v>
      </c>
      <c r="C31" s="51"/>
      <c r="D31" s="51"/>
      <c r="E31" s="51"/>
      <c r="F31" s="51"/>
      <c r="G31" s="10">
        <v>1</v>
      </c>
    </row>
    <row r="32" spans="1:8" ht="78.75" hidden="1" customHeight="1" x14ac:dyDescent="0.2">
      <c r="A32" s="13" t="s">
        <v>31</v>
      </c>
      <c r="B32" s="26" t="s">
        <v>26</v>
      </c>
      <c r="C32" s="11" t="s">
        <v>21</v>
      </c>
      <c r="D32" s="11" t="s">
        <v>14</v>
      </c>
      <c r="E32" s="11" t="s">
        <v>14</v>
      </c>
      <c r="F32" s="11" t="s">
        <v>14</v>
      </c>
      <c r="G32" s="15" t="s">
        <v>14</v>
      </c>
    </row>
    <row r="33" spans="1:11" ht="78.75" hidden="1" customHeight="1" x14ac:dyDescent="0.2">
      <c r="A33" s="13" t="s">
        <v>33</v>
      </c>
      <c r="B33" s="14" t="s">
        <v>23</v>
      </c>
      <c r="C33" s="11" t="s">
        <v>38</v>
      </c>
      <c r="D33" s="11" t="s">
        <v>14</v>
      </c>
      <c r="E33" s="11" t="s">
        <v>14</v>
      </c>
      <c r="F33" s="11" t="s">
        <v>14</v>
      </c>
      <c r="G33" s="15" t="s">
        <v>14</v>
      </c>
    </row>
    <row r="34" spans="1:11" ht="51.75" customHeight="1" x14ac:dyDescent="0.2">
      <c r="A34" s="13" t="s">
        <v>31</v>
      </c>
      <c r="B34" s="12" t="s">
        <v>98</v>
      </c>
      <c r="C34" s="11" t="s">
        <v>97</v>
      </c>
      <c r="D34" s="11" t="s">
        <v>14</v>
      </c>
      <c r="E34" s="11" t="s">
        <v>14</v>
      </c>
      <c r="F34" s="11" t="s">
        <v>14</v>
      </c>
      <c r="G34" s="15" t="s">
        <v>14</v>
      </c>
      <c r="H34" s="23"/>
    </row>
    <row r="35" spans="1:11" ht="22.5" customHeight="1" x14ac:dyDescent="0.2">
      <c r="A35" s="13" t="s">
        <v>33</v>
      </c>
      <c r="B35" s="42" t="s">
        <v>102</v>
      </c>
      <c r="C35" s="43"/>
      <c r="D35" s="43"/>
      <c r="E35" s="43"/>
      <c r="F35" s="44"/>
      <c r="G35" s="15">
        <f>G30*1.3</f>
        <v>16684.031000000003</v>
      </c>
    </row>
    <row r="36" spans="1:11" ht="135" x14ac:dyDescent="0.2">
      <c r="A36" s="13" t="s">
        <v>37</v>
      </c>
      <c r="B36" s="12" t="s">
        <v>103</v>
      </c>
      <c r="C36" s="11" t="s">
        <v>104</v>
      </c>
      <c r="D36" s="11" t="s">
        <v>14</v>
      </c>
      <c r="E36" s="11" t="s">
        <v>14</v>
      </c>
      <c r="F36" s="11" t="s">
        <v>14</v>
      </c>
      <c r="G36" s="11" t="s">
        <v>14</v>
      </c>
    </row>
    <row r="37" spans="1:11" ht="22.5" customHeight="1" x14ac:dyDescent="0.2">
      <c r="A37" s="13" t="s">
        <v>35</v>
      </c>
      <c r="B37" s="42" t="s">
        <v>34</v>
      </c>
      <c r="C37" s="67"/>
      <c r="D37" s="67"/>
      <c r="E37" s="67"/>
      <c r="F37" s="68"/>
      <c r="G37" s="15">
        <f>G35*0.7063</f>
        <v>11783.931095300002</v>
      </c>
    </row>
    <row r="38" spans="1:11" ht="34.5" customHeight="1" x14ac:dyDescent="0.2">
      <c r="A38" s="13" t="s">
        <v>105</v>
      </c>
      <c r="B38" s="42" t="s">
        <v>47</v>
      </c>
      <c r="C38" s="43"/>
      <c r="D38" s="43"/>
      <c r="E38" s="43"/>
      <c r="F38" s="44"/>
      <c r="G38" s="19">
        <f>G37*7.19</f>
        <v>84726.464575207021</v>
      </c>
    </row>
    <row r="39" spans="1:11" ht="18.75" customHeight="1" x14ac:dyDescent="0.25">
      <c r="A39" s="30">
        <v>3</v>
      </c>
      <c r="B39" s="45" t="s">
        <v>36</v>
      </c>
      <c r="C39" s="45"/>
      <c r="D39" s="45"/>
      <c r="E39" s="45"/>
      <c r="F39" s="45"/>
      <c r="G39" s="18">
        <f>G38+G28</f>
        <v>139097.53370667703</v>
      </c>
    </row>
    <row r="40" spans="1:11" ht="18.75" customHeight="1" x14ac:dyDescent="0.25">
      <c r="A40" s="29"/>
      <c r="B40" s="21"/>
      <c r="C40" s="21"/>
      <c r="D40" s="21"/>
      <c r="E40" s="21"/>
      <c r="F40" s="21"/>
      <c r="G40" s="22"/>
    </row>
    <row r="41" spans="1:11" ht="30" customHeight="1" x14ac:dyDescent="0.2">
      <c r="A41" s="25"/>
      <c r="B41" s="40"/>
      <c r="C41" s="40"/>
      <c r="D41" s="40"/>
      <c r="E41" s="40"/>
      <c r="F41" s="40"/>
      <c r="G41" s="40"/>
    </row>
    <row r="42" spans="1:11" ht="15" x14ac:dyDescent="0.2">
      <c r="A42" s="25"/>
      <c r="B42" s="25"/>
      <c r="C42" s="25"/>
      <c r="D42" s="25"/>
      <c r="E42" s="25"/>
      <c r="F42" s="25"/>
      <c r="G42" s="25"/>
    </row>
    <row r="43" spans="1:11" ht="15.75" x14ac:dyDescent="0.25">
      <c r="A43" s="25"/>
      <c r="B43" s="25"/>
      <c r="C43" s="25"/>
      <c r="D43" s="25"/>
      <c r="E43" s="25"/>
      <c r="F43" s="41"/>
      <c r="G43" s="41"/>
      <c r="K43" s="6"/>
    </row>
  </sheetData>
  <mergeCells count="23">
    <mergeCell ref="A19:G19"/>
    <mergeCell ref="D1:G1"/>
    <mergeCell ref="D4:G4"/>
    <mergeCell ref="D5:G5"/>
    <mergeCell ref="D6:G6"/>
    <mergeCell ref="D7:G7"/>
    <mergeCell ref="A9:G9"/>
    <mergeCell ref="A10:G10"/>
    <mergeCell ref="A11:G11"/>
    <mergeCell ref="B15:E15"/>
    <mergeCell ref="B16:E16"/>
    <mergeCell ref="B17:G17"/>
    <mergeCell ref="B38:F38"/>
    <mergeCell ref="B39:F39"/>
    <mergeCell ref="B41:G41"/>
    <mergeCell ref="F43:G43"/>
    <mergeCell ref="B25:F25"/>
    <mergeCell ref="B27:F27"/>
    <mergeCell ref="B28:F28"/>
    <mergeCell ref="A29:G29"/>
    <mergeCell ref="B31:F31"/>
    <mergeCell ref="B35:F35"/>
    <mergeCell ref="B37:F37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opLeftCell="A11" zoomScaleNormal="100" workbookViewId="0">
      <selection activeCell="B35" sqref="B35:F35"/>
    </sheetView>
  </sheetViews>
  <sheetFormatPr defaultRowHeight="12.75" x14ac:dyDescent="0.2"/>
  <cols>
    <col min="1" max="1" width="10.85546875" bestFit="1" customWidth="1"/>
    <col min="2" max="2" width="43.28515625" customWidth="1"/>
    <col min="3" max="3" width="15.140625" customWidth="1"/>
    <col min="4" max="4" width="13.85546875" customWidth="1"/>
    <col min="5" max="5" width="13.7109375" customWidth="1"/>
    <col min="6" max="6" width="9.7109375" customWidth="1"/>
    <col min="7" max="7" width="15.28515625" customWidth="1"/>
  </cols>
  <sheetData>
    <row r="1" spans="1:7" ht="25.5" customHeight="1" x14ac:dyDescent="0.2">
      <c r="D1" s="46"/>
      <c r="E1" s="47"/>
      <c r="F1" s="47"/>
      <c r="G1" s="47"/>
    </row>
    <row r="4" spans="1:7" x14ac:dyDescent="0.2">
      <c r="D4" s="58"/>
      <c r="E4" s="58"/>
      <c r="F4" s="58"/>
      <c r="G4" s="58"/>
    </row>
    <row r="5" spans="1:7" ht="15" x14ac:dyDescent="0.2">
      <c r="B5" s="17" t="s">
        <v>8</v>
      </c>
      <c r="D5" s="59" t="s">
        <v>9</v>
      </c>
      <c r="E5" s="59"/>
      <c r="F5" s="59"/>
      <c r="G5" s="59"/>
    </row>
    <row r="6" spans="1:7" ht="35.25" customHeight="1" x14ac:dyDescent="0.2">
      <c r="B6" s="27"/>
      <c r="C6" s="27"/>
      <c r="D6" s="60"/>
      <c r="E6" s="60"/>
      <c r="F6" s="60"/>
      <c r="G6" s="60"/>
    </row>
    <row r="7" spans="1:7" ht="23.25" customHeight="1" x14ac:dyDescent="0.2">
      <c r="A7" s="25"/>
      <c r="B7" s="28" t="s">
        <v>43</v>
      </c>
      <c r="D7" s="61" t="s">
        <v>39</v>
      </c>
      <c r="E7" s="61"/>
      <c r="F7" s="61"/>
      <c r="G7" s="61"/>
    </row>
    <row r="8" spans="1:7" ht="15" x14ac:dyDescent="0.2">
      <c r="A8" s="25"/>
      <c r="B8" s="27"/>
      <c r="D8" s="27"/>
      <c r="E8" s="27"/>
      <c r="F8" s="27"/>
      <c r="G8" s="27"/>
    </row>
    <row r="9" spans="1:7" ht="68.25" customHeight="1" x14ac:dyDescent="0.2">
      <c r="A9" s="62" t="s">
        <v>99</v>
      </c>
      <c r="B9" s="63"/>
      <c r="C9" s="63"/>
      <c r="D9" s="63"/>
      <c r="E9" s="63"/>
      <c r="F9" s="63"/>
      <c r="G9" s="63"/>
    </row>
    <row r="10" spans="1:7" ht="15" customHeight="1" x14ac:dyDescent="0.2">
      <c r="A10" s="55"/>
      <c r="B10" s="55"/>
      <c r="C10" s="55"/>
      <c r="D10" s="55"/>
      <c r="E10" s="55"/>
      <c r="F10" s="55"/>
      <c r="G10" s="55"/>
    </row>
    <row r="11" spans="1:7" ht="32.25" customHeight="1" x14ac:dyDescent="0.2">
      <c r="A11" s="55" t="s">
        <v>51</v>
      </c>
      <c r="B11" s="56"/>
      <c r="C11" s="56"/>
      <c r="D11" s="56"/>
      <c r="E11" s="56"/>
      <c r="F11" s="56"/>
      <c r="G11" s="56"/>
    </row>
    <row r="12" spans="1:7" ht="15" x14ac:dyDescent="0.2">
      <c r="A12" s="25"/>
      <c r="B12" s="25" t="s">
        <v>4</v>
      </c>
      <c r="C12" s="25">
        <v>2198</v>
      </c>
      <c r="D12" s="2" t="s">
        <v>7</v>
      </c>
      <c r="E12" s="25"/>
      <c r="F12" s="25"/>
      <c r="G12" s="25"/>
    </row>
    <row r="13" spans="1:7" ht="15" x14ac:dyDescent="0.2">
      <c r="A13" s="25"/>
      <c r="B13" s="25"/>
      <c r="C13" s="25"/>
      <c r="D13" s="2"/>
      <c r="E13" s="25"/>
      <c r="F13" s="25"/>
      <c r="G13" s="25"/>
    </row>
    <row r="14" spans="1:7" ht="15" x14ac:dyDescent="0.2">
      <c r="A14" s="25"/>
      <c r="B14" s="25"/>
      <c r="C14" s="25"/>
      <c r="D14" s="2"/>
      <c r="E14" s="25"/>
      <c r="F14" s="25"/>
      <c r="G14" s="25"/>
    </row>
    <row r="15" spans="1:7" ht="15" x14ac:dyDescent="0.2">
      <c r="A15" s="25"/>
      <c r="B15" s="41" t="s">
        <v>40</v>
      </c>
      <c r="C15" s="41"/>
      <c r="D15" s="41"/>
      <c r="E15" s="41"/>
      <c r="F15" s="25"/>
      <c r="G15" s="25"/>
    </row>
    <row r="16" spans="1:7" ht="15" x14ac:dyDescent="0.2">
      <c r="A16" s="25"/>
      <c r="B16" s="57" t="s">
        <v>11</v>
      </c>
      <c r="C16" s="57"/>
      <c r="D16" s="57"/>
      <c r="E16" s="57"/>
      <c r="F16" s="25"/>
      <c r="G16" s="25"/>
    </row>
    <row r="17" spans="1:8" ht="15" x14ac:dyDescent="0.2">
      <c r="A17" s="25"/>
      <c r="B17" s="57" t="s">
        <v>80</v>
      </c>
      <c r="C17" s="57"/>
      <c r="D17" s="57"/>
      <c r="E17" s="57"/>
      <c r="F17" s="57"/>
      <c r="G17" s="57"/>
    </row>
    <row r="18" spans="1:8" ht="67.5" customHeight="1" x14ac:dyDescent="0.2">
      <c r="A18" s="8" t="s">
        <v>12</v>
      </c>
      <c r="B18" s="8" t="s">
        <v>0</v>
      </c>
      <c r="C18" s="8" t="s">
        <v>13</v>
      </c>
      <c r="D18" s="8" t="s">
        <v>1</v>
      </c>
      <c r="E18" s="8" t="s">
        <v>6</v>
      </c>
      <c r="F18" s="8" t="s">
        <v>2</v>
      </c>
      <c r="G18" s="8" t="s">
        <v>3</v>
      </c>
      <c r="H18" s="1"/>
    </row>
    <row r="19" spans="1:8" ht="21" customHeight="1" x14ac:dyDescent="0.2">
      <c r="A19" s="48" t="s">
        <v>27</v>
      </c>
      <c r="B19" s="49"/>
      <c r="C19" s="49"/>
      <c r="D19" s="49"/>
      <c r="E19" s="49"/>
      <c r="F19" s="49"/>
      <c r="G19" s="50"/>
      <c r="H19" s="1"/>
    </row>
    <row r="20" spans="1:8" ht="33.75" customHeight="1" x14ac:dyDescent="0.2">
      <c r="A20" s="13" t="s">
        <v>17</v>
      </c>
      <c r="B20" s="24" t="s">
        <v>15</v>
      </c>
      <c r="C20" s="11" t="s">
        <v>16</v>
      </c>
      <c r="D20" s="11" t="s">
        <v>5</v>
      </c>
      <c r="E20" s="11">
        <v>389.6</v>
      </c>
      <c r="F20" s="11">
        <f>C12/100</f>
        <v>21.98</v>
      </c>
      <c r="G20" s="15">
        <f>E20*F20</f>
        <v>8563.4080000000013</v>
      </c>
    </row>
    <row r="21" spans="1:8" ht="78" hidden="1" customHeight="1" x14ac:dyDescent="0.2">
      <c r="A21" s="13"/>
      <c r="B21" s="12"/>
      <c r="C21" s="11"/>
      <c r="D21" s="11"/>
      <c r="E21" s="11"/>
      <c r="F21" s="11"/>
      <c r="G21" s="15"/>
    </row>
    <row r="22" spans="1:8" ht="78" hidden="1" customHeight="1" x14ac:dyDescent="0.2">
      <c r="A22" s="13" t="s">
        <v>18</v>
      </c>
      <c r="B22" s="12" t="s">
        <v>26</v>
      </c>
      <c r="C22" s="11" t="s">
        <v>21</v>
      </c>
      <c r="D22" s="11" t="s">
        <v>14</v>
      </c>
      <c r="E22" s="11" t="s">
        <v>14</v>
      </c>
      <c r="F22" s="11" t="s">
        <v>14</v>
      </c>
      <c r="G22" s="15" t="s">
        <v>14</v>
      </c>
    </row>
    <row r="23" spans="1:8" ht="66" hidden="1" customHeight="1" x14ac:dyDescent="0.2">
      <c r="A23" s="13" t="s">
        <v>19</v>
      </c>
      <c r="B23" s="12" t="s">
        <v>23</v>
      </c>
      <c r="C23" s="11" t="s">
        <v>38</v>
      </c>
      <c r="D23" s="11" t="s">
        <v>14</v>
      </c>
      <c r="E23" s="11" t="s">
        <v>14</v>
      </c>
      <c r="F23" s="11" t="s">
        <v>14</v>
      </c>
      <c r="G23" s="15" t="s">
        <v>14</v>
      </c>
    </row>
    <row r="24" spans="1:8" ht="48.75" customHeight="1" x14ac:dyDescent="0.2">
      <c r="A24" s="13" t="s">
        <v>18</v>
      </c>
      <c r="B24" s="12" t="s">
        <v>41</v>
      </c>
      <c r="C24" s="11" t="s">
        <v>89</v>
      </c>
      <c r="D24" s="11" t="s">
        <v>14</v>
      </c>
      <c r="E24" s="11" t="s">
        <v>14</v>
      </c>
      <c r="F24" s="11" t="s">
        <v>14</v>
      </c>
      <c r="G24" s="15"/>
    </row>
    <row r="25" spans="1:8" ht="17.25" customHeight="1" x14ac:dyDescent="0.2">
      <c r="A25" s="13" t="s">
        <v>19</v>
      </c>
      <c r="B25" s="42" t="s">
        <v>49</v>
      </c>
      <c r="C25" s="43"/>
      <c r="D25" s="43"/>
      <c r="E25" s="43"/>
      <c r="F25" s="44"/>
      <c r="G25" s="15">
        <f>G20*2.2</f>
        <v>18839.497600000006</v>
      </c>
    </row>
    <row r="26" spans="1:8" ht="127.5" customHeight="1" x14ac:dyDescent="0.2">
      <c r="A26" s="13" t="s">
        <v>20</v>
      </c>
      <c r="B26" s="12" t="s">
        <v>50</v>
      </c>
      <c r="C26" s="11" t="s">
        <v>78</v>
      </c>
      <c r="D26" s="11" t="s">
        <v>14</v>
      </c>
      <c r="E26" s="11" t="s">
        <v>14</v>
      </c>
      <c r="F26" s="11" t="s">
        <v>14</v>
      </c>
      <c r="G26" s="15" t="s">
        <v>14</v>
      </c>
    </row>
    <row r="27" spans="1:8" ht="24.75" customHeight="1" x14ac:dyDescent="0.2">
      <c r="A27" s="13" t="s">
        <v>22</v>
      </c>
      <c r="B27" s="37" t="s">
        <v>25</v>
      </c>
      <c r="C27" s="38"/>
      <c r="D27" s="38"/>
      <c r="E27" s="38"/>
      <c r="F27" s="39"/>
      <c r="G27" s="15">
        <f>G25*0.3426</f>
        <v>6454.4118777600024</v>
      </c>
    </row>
    <row r="28" spans="1:8" ht="33" customHeight="1" x14ac:dyDescent="0.2">
      <c r="A28" s="13" t="s">
        <v>24</v>
      </c>
      <c r="B28" s="42" t="s">
        <v>46</v>
      </c>
      <c r="C28" s="43"/>
      <c r="D28" s="43"/>
      <c r="E28" s="43"/>
      <c r="F28" s="44"/>
      <c r="G28" s="19">
        <f>G27*7.19</f>
        <v>46407.221401094423</v>
      </c>
    </row>
    <row r="29" spans="1:8" ht="23.25" customHeight="1" x14ac:dyDescent="0.2">
      <c r="A29" s="52" t="s">
        <v>28</v>
      </c>
      <c r="B29" s="53"/>
      <c r="C29" s="53"/>
      <c r="D29" s="53"/>
      <c r="E29" s="53"/>
      <c r="F29" s="53"/>
      <c r="G29" s="54"/>
    </row>
    <row r="30" spans="1:8" ht="32.25" customHeight="1" x14ac:dyDescent="0.2">
      <c r="A30" s="13" t="s">
        <v>29</v>
      </c>
      <c r="B30" s="9" t="s">
        <v>30</v>
      </c>
      <c r="C30" s="11" t="s">
        <v>32</v>
      </c>
      <c r="D30" s="11" t="s">
        <v>5</v>
      </c>
      <c r="E30" s="11">
        <v>287</v>
      </c>
      <c r="F30" s="11">
        <f>C12/100</f>
        <v>21.98</v>
      </c>
      <c r="G30" s="15">
        <f>E30*F30</f>
        <v>6308.26</v>
      </c>
    </row>
    <row r="31" spans="1:8" ht="32.25" hidden="1" customHeight="1" x14ac:dyDescent="0.2">
      <c r="A31" s="11"/>
      <c r="B31" s="51" t="s">
        <v>10</v>
      </c>
      <c r="C31" s="51"/>
      <c r="D31" s="51"/>
      <c r="E31" s="51"/>
      <c r="F31" s="51"/>
      <c r="G31" s="10">
        <v>1</v>
      </c>
    </row>
    <row r="32" spans="1:8" ht="78.75" hidden="1" customHeight="1" x14ac:dyDescent="0.2">
      <c r="A32" s="13" t="s">
        <v>31</v>
      </c>
      <c r="B32" s="26" t="s">
        <v>26</v>
      </c>
      <c r="C32" s="11" t="s">
        <v>21</v>
      </c>
      <c r="D32" s="11" t="s">
        <v>14</v>
      </c>
      <c r="E32" s="11" t="s">
        <v>14</v>
      </c>
      <c r="F32" s="11" t="s">
        <v>14</v>
      </c>
      <c r="G32" s="15" t="s">
        <v>14</v>
      </c>
    </row>
    <row r="33" spans="1:11" ht="78.75" hidden="1" customHeight="1" x14ac:dyDescent="0.2">
      <c r="A33" s="13" t="s">
        <v>33</v>
      </c>
      <c r="B33" s="14" t="s">
        <v>23</v>
      </c>
      <c r="C33" s="11" t="s">
        <v>38</v>
      </c>
      <c r="D33" s="11" t="s">
        <v>14</v>
      </c>
      <c r="E33" s="11" t="s">
        <v>14</v>
      </c>
      <c r="F33" s="11" t="s">
        <v>14</v>
      </c>
      <c r="G33" s="15" t="s">
        <v>14</v>
      </c>
    </row>
    <row r="34" spans="1:11" ht="51.75" customHeight="1" x14ac:dyDescent="0.2">
      <c r="A34" s="13" t="s">
        <v>31</v>
      </c>
      <c r="B34" s="12" t="s">
        <v>41</v>
      </c>
      <c r="C34" s="11" t="s">
        <v>89</v>
      </c>
      <c r="D34" s="11" t="s">
        <v>14</v>
      </c>
      <c r="E34" s="11" t="s">
        <v>14</v>
      </c>
      <c r="F34" s="11" t="s">
        <v>14</v>
      </c>
      <c r="G34" s="15" t="s">
        <v>14</v>
      </c>
      <c r="H34" s="23"/>
    </row>
    <row r="35" spans="1:11" ht="22.5" customHeight="1" x14ac:dyDescent="0.2">
      <c r="A35" s="13" t="s">
        <v>33</v>
      </c>
      <c r="B35" s="42" t="s">
        <v>102</v>
      </c>
      <c r="C35" s="43"/>
      <c r="D35" s="43"/>
      <c r="E35" s="43"/>
      <c r="F35" s="44"/>
      <c r="G35" s="15">
        <f>G30*2.2</f>
        <v>13878.172000000002</v>
      </c>
    </row>
    <row r="36" spans="1:11" ht="135" x14ac:dyDescent="0.2">
      <c r="A36" s="13" t="s">
        <v>37</v>
      </c>
      <c r="B36" s="12" t="s">
        <v>103</v>
      </c>
      <c r="C36" s="11" t="s">
        <v>104</v>
      </c>
      <c r="D36" s="11" t="s">
        <v>14</v>
      </c>
      <c r="E36" s="11" t="s">
        <v>14</v>
      </c>
      <c r="F36" s="11" t="s">
        <v>14</v>
      </c>
      <c r="G36" s="11" t="s">
        <v>14</v>
      </c>
    </row>
    <row r="37" spans="1:11" ht="22.5" customHeight="1" x14ac:dyDescent="0.2">
      <c r="A37" s="13" t="s">
        <v>35</v>
      </c>
      <c r="B37" s="42" t="s">
        <v>34</v>
      </c>
      <c r="C37" s="67"/>
      <c r="D37" s="67"/>
      <c r="E37" s="67"/>
      <c r="F37" s="68"/>
      <c r="G37" s="15">
        <f>G35*0.7063</f>
        <v>9802.1528836000016</v>
      </c>
    </row>
    <row r="38" spans="1:11" ht="34.5" customHeight="1" x14ac:dyDescent="0.2">
      <c r="A38" s="13" t="s">
        <v>105</v>
      </c>
      <c r="B38" s="42" t="s">
        <v>47</v>
      </c>
      <c r="C38" s="43"/>
      <c r="D38" s="43"/>
      <c r="E38" s="43"/>
      <c r="F38" s="44"/>
      <c r="G38" s="19">
        <f>G37*7.19</f>
        <v>70477.479233084014</v>
      </c>
    </row>
    <row r="39" spans="1:11" ht="18.75" customHeight="1" x14ac:dyDescent="0.25">
      <c r="A39" s="30">
        <v>3</v>
      </c>
      <c r="B39" s="45" t="s">
        <v>36</v>
      </c>
      <c r="C39" s="45"/>
      <c r="D39" s="45"/>
      <c r="E39" s="45"/>
      <c r="F39" s="45"/>
      <c r="G39" s="18">
        <f>G38+G28</f>
        <v>116884.70063417844</v>
      </c>
    </row>
    <row r="40" spans="1:11" ht="18.75" customHeight="1" x14ac:dyDescent="0.25">
      <c r="A40" s="29"/>
      <c r="B40" s="21"/>
      <c r="C40" s="21"/>
      <c r="D40" s="21"/>
      <c r="E40" s="21"/>
      <c r="F40" s="21"/>
      <c r="G40" s="22"/>
    </row>
    <row r="41" spans="1:11" ht="30" customHeight="1" x14ac:dyDescent="0.2">
      <c r="A41" s="25"/>
      <c r="B41" s="40"/>
      <c r="C41" s="40"/>
      <c r="D41" s="40"/>
      <c r="E41" s="40"/>
      <c r="F41" s="40"/>
      <c r="G41" s="40"/>
    </row>
    <row r="42" spans="1:11" ht="15" x14ac:dyDescent="0.2">
      <c r="A42" s="25"/>
      <c r="B42" s="25"/>
      <c r="C42" s="25"/>
      <c r="D42" s="25"/>
      <c r="E42" s="25"/>
      <c r="F42" s="25"/>
      <c r="G42" s="25"/>
    </row>
    <row r="43" spans="1:11" ht="15.75" x14ac:dyDescent="0.25">
      <c r="A43" s="25"/>
      <c r="B43" s="25"/>
      <c r="C43" s="25"/>
      <c r="D43" s="25"/>
      <c r="E43" s="25"/>
      <c r="F43" s="41"/>
      <c r="G43" s="41"/>
      <c r="K43" s="6"/>
    </row>
  </sheetData>
  <mergeCells count="23">
    <mergeCell ref="A19:G19"/>
    <mergeCell ref="D1:G1"/>
    <mergeCell ref="D4:G4"/>
    <mergeCell ref="D5:G5"/>
    <mergeCell ref="D6:G6"/>
    <mergeCell ref="D7:G7"/>
    <mergeCell ref="A9:G9"/>
    <mergeCell ref="A10:G10"/>
    <mergeCell ref="A11:G11"/>
    <mergeCell ref="B15:E15"/>
    <mergeCell ref="B16:E16"/>
    <mergeCell ref="B17:G17"/>
    <mergeCell ref="B38:F38"/>
    <mergeCell ref="B39:F39"/>
    <mergeCell ref="B41:G41"/>
    <mergeCell ref="F43:G43"/>
    <mergeCell ref="B25:F25"/>
    <mergeCell ref="B27:F27"/>
    <mergeCell ref="B28:F28"/>
    <mergeCell ref="A29:G29"/>
    <mergeCell ref="B31:F31"/>
    <mergeCell ref="B35:F35"/>
    <mergeCell ref="B37:F37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opLeftCell="A7" zoomScaleNormal="100" workbookViewId="0">
      <selection activeCell="B35" sqref="B35:F35"/>
    </sheetView>
  </sheetViews>
  <sheetFormatPr defaultRowHeight="12.75" x14ac:dyDescent="0.2"/>
  <cols>
    <col min="1" max="1" width="10.85546875" bestFit="1" customWidth="1"/>
    <col min="2" max="2" width="43.28515625" customWidth="1"/>
    <col min="3" max="3" width="15.140625" customWidth="1"/>
    <col min="4" max="4" width="13.85546875" customWidth="1"/>
    <col min="5" max="5" width="13.7109375" customWidth="1"/>
    <col min="6" max="6" width="9.7109375" customWidth="1"/>
    <col min="7" max="7" width="15.28515625" customWidth="1"/>
  </cols>
  <sheetData>
    <row r="1" spans="1:7" ht="25.5" customHeight="1" x14ac:dyDescent="0.2">
      <c r="D1" s="46"/>
      <c r="E1" s="47"/>
      <c r="F1" s="47"/>
      <c r="G1" s="47"/>
    </row>
    <row r="4" spans="1:7" x14ac:dyDescent="0.2">
      <c r="D4" s="58"/>
      <c r="E4" s="58"/>
      <c r="F4" s="58"/>
      <c r="G4" s="58"/>
    </row>
    <row r="5" spans="1:7" ht="15" x14ac:dyDescent="0.2">
      <c r="B5" s="17" t="s">
        <v>8</v>
      </c>
      <c r="D5" s="59" t="s">
        <v>9</v>
      </c>
      <c r="E5" s="59"/>
      <c r="F5" s="59"/>
      <c r="G5" s="59"/>
    </row>
    <row r="6" spans="1:7" ht="35.25" customHeight="1" x14ac:dyDescent="0.2">
      <c r="B6" s="27"/>
      <c r="C6" s="27"/>
      <c r="D6" s="60"/>
      <c r="E6" s="60"/>
      <c r="F6" s="60"/>
      <c r="G6" s="60"/>
    </row>
    <row r="7" spans="1:7" ht="23.25" customHeight="1" x14ac:dyDescent="0.2">
      <c r="A7" s="25"/>
      <c r="B7" s="28" t="s">
        <v>43</v>
      </c>
      <c r="D7" s="61" t="s">
        <v>39</v>
      </c>
      <c r="E7" s="61"/>
      <c r="F7" s="61"/>
      <c r="G7" s="61"/>
    </row>
    <row r="8" spans="1:7" ht="15" x14ac:dyDescent="0.2">
      <c r="A8" s="25"/>
      <c r="B8" s="27"/>
      <c r="D8" s="27"/>
      <c r="E8" s="27"/>
      <c r="F8" s="27"/>
      <c r="G8" s="27"/>
    </row>
    <row r="9" spans="1:7" ht="68.25" customHeight="1" x14ac:dyDescent="0.2">
      <c r="A9" s="62" t="s">
        <v>100</v>
      </c>
      <c r="B9" s="63"/>
      <c r="C9" s="63"/>
      <c r="D9" s="63"/>
      <c r="E9" s="63"/>
      <c r="F9" s="63"/>
      <c r="G9" s="63"/>
    </row>
    <row r="10" spans="1:7" ht="15" customHeight="1" x14ac:dyDescent="0.2">
      <c r="A10" s="55"/>
      <c r="B10" s="55"/>
      <c r="C10" s="55"/>
      <c r="D10" s="55"/>
      <c r="E10" s="55"/>
      <c r="F10" s="55"/>
      <c r="G10" s="55"/>
    </row>
    <row r="11" spans="1:7" ht="32.25" customHeight="1" x14ac:dyDescent="0.2">
      <c r="A11" s="55" t="s">
        <v>51</v>
      </c>
      <c r="B11" s="56"/>
      <c r="C11" s="56"/>
      <c r="D11" s="56"/>
      <c r="E11" s="56"/>
      <c r="F11" s="56"/>
      <c r="G11" s="56"/>
    </row>
    <row r="12" spans="1:7" ht="15" x14ac:dyDescent="0.2">
      <c r="A12" s="25"/>
      <c r="B12" s="25" t="s">
        <v>4</v>
      </c>
      <c r="C12" s="25">
        <v>1309</v>
      </c>
      <c r="D12" s="2" t="s">
        <v>7</v>
      </c>
      <c r="E12" s="25"/>
      <c r="F12" s="25"/>
      <c r="G12" s="25"/>
    </row>
    <row r="13" spans="1:7" ht="15" x14ac:dyDescent="0.2">
      <c r="A13" s="25"/>
      <c r="B13" s="25"/>
      <c r="C13" s="25"/>
      <c r="D13" s="2"/>
      <c r="E13" s="25"/>
      <c r="F13" s="25"/>
      <c r="G13" s="25"/>
    </row>
    <row r="14" spans="1:7" ht="15" x14ac:dyDescent="0.2">
      <c r="A14" s="25"/>
      <c r="B14" s="25"/>
      <c r="C14" s="25"/>
      <c r="D14" s="2"/>
      <c r="E14" s="25"/>
      <c r="F14" s="25"/>
      <c r="G14" s="25"/>
    </row>
    <row r="15" spans="1:7" ht="15" x14ac:dyDescent="0.2">
      <c r="A15" s="25"/>
      <c r="B15" s="41" t="s">
        <v>40</v>
      </c>
      <c r="C15" s="41"/>
      <c r="D15" s="41"/>
      <c r="E15" s="41"/>
      <c r="F15" s="25"/>
      <c r="G15" s="25"/>
    </row>
    <row r="16" spans="1:7" ht="15" x14ac:dyDescent="0.2">
      <c r="A16" s="25"/>
      <c r="B16" s="57" t="s">
        <v>11</v>
      </c>
      <c r="C16" s="57"/>
      <c r="D16" s="57"/>
      <c r="E16" s="57"/>
      <c r="F16" s="25"/>
      <c r="G16" s="25"/>
    </row>
    <row r="17" spans="1:8" ht="15" x14ac:dyDescent="0.2">
      <c r="A17" s="25"/>
      <c r="B17" s="57" t="s">
        <v>80</v>
      </c>
      <c r="C17" s="57"/>
      <c r="D17" s="57"/>
      <c r="E17" s="57"/>
      <c r="F17" s="57"/>
      <c r="G17" s="57"/>
    </row>
    <row r="18" spans="1:8" ht="67.5" customHeight="1" x14ac:dyDescent="0.2">
      <c r="A18" s="8" t="s">
        <v>12</v>
      </c>
      <c r="B18" s="8" t="s">
        <v>0</v>
      </c>
      <c r="C18" s="8" t="s">
        <v>13</v>
      </c>
      <c r="D18" s="8" t="s">
        <v>1</v>
      </c>
      <c r="E18" s="8" t="s">
        <v>6</v>
      </c>
      <c r="F18" s="8" t="s">
        <v>2</v>
      </c>
      <c r="G18" s="8" t="s">
        <v>3</v>
      </c>
      <c r="H18" s="1"/>
    </row>
    <row r="19" spans="1:8" ht="21" customHeight="1" x14ac:dyDescent="0.2">
      <c r="A19" s="48" t="s">
        <v>27</v>
      </c>
      <c r="B19" s="49"/>
      <c r="C19" s="49"/>
      <c r="D19" s="49"/>
      <c r="E19" s="49"/>
      <c r="F19" s="49"/>
      <c r="G19" s="50"/>
      <c r="H19" s="1"/>
    </row>
    <row r="20" spans="1:8" ht="33.75" customHeight="1" x14ac:dyDescent="0.2">
      <c r="A20" s="13" t="s">
        <v>17</v>
      </c>
      <c r="B20" s="24" t="s">
        <v>15</v>
      </c>
      <c r="C20" s="11" t="s">
        <v>16</v>
      </c>
      <c r="D20" s="11" t="s">
        <v>5</v>
      </c>
      <c r="E20" s="11">
        <v>389.6</v>
      </c>
      <c r="F20" s="11">
        <f>C12/100</f>
        <v>13.09</v>
      </c>
      <c r="G20" s="15">
        <f>E20*F20</f>
        <v>5099.8640000000005</v>
      </c>
    </row>
    <row r="21" spans="1:8" ht="78" hidden="1" customHeight="1" x14ac:dyDescent="0.2">
      <c r="A21" s="13"/>
      <c r="B21" s="12"/>
      <c r="C21" s="11"/>
      <c r="D21" s="11"/>
      <c r="E21" s="11"/>
      <c r="F21" s="11"/>
      <c r="G21" s="15"/>
    </row>
    <row r="22" spans="1:8" ht="78" hidden="1" customHeight="1" x14ac:dyDescent="0.2">
      <c r="A22" s="13" t="s">
        <v>18</v>
      </c>
      <c r="B22" s="12" t="s">
        <v>26</v>
      </c>
      <c r="C22" s="11" t="s">
        <v>21</v>
      </c>
      <c r="D22" s="11" t="s">
        <v>14</v>
      </c>
      <c r="E22" s="11" t="s">
        <v>14</v>
      </c>
      <c r="F22" s="11" t="s">
        <v>14</v>
      </c>
      <c r="G22" s="15" t="s">
        <v>14</v>
      </c>
    </row>
    <row r="23" spans="1:8" ht="66" hidden="1" customHeight="1" x14ac:dyDescent="0.2">
      <c r="A23" s="13" t="s">
        <v>19</v>
      </c>
      <c r="B23" s="12" t="s">
        <v>23</v>
      </c>
      <c r="C23" s="11" t="s">
        <v>38</v>
      </c>
      <c r="D23" s="11" t="s">
        <v>14</v>
      </c>
      <c r="E23" s="11" t="s">
        <v>14</v>
      </c>
      <c r="F23" s="11" t="s">
        <v>14</v>
      </c>
      <c r="G23" s="15" t="s">
        <v>14</v>
      </c>
    </row>
    <row r="24" spans="1:8" ht="48.75" customHeight="1" x14ac:dyDescent="0.2">
      <c r="A24" s="13" t="s">
        <v>18</v>
      </c>
      <c r="B24" s="12" t="s">
        <v>42</v>
      </c>
      <c r="C24" s="11" t="s">
        <v>48</v>
      </c>
      <c r="D24" s="11" t="s">
        <v>14</v>
      </c>
      <c r="E24" s="11" t="s">
        <v>14</v>
      </c>
      <c r="F24" s="11" t="s">
        <v>14</v>
      </c>
      <c r="G24" s="15"/>
    </row>
    <row r="25" spans="1:8" ht="17.25" customHeight="1" x14ac:dyDescent="0.2">
      <c r="A25" s="13" t="s">
        <v>19</v>
      </c>
      <c r="B25" s="42" t="s">
        <v>49</v>
      </c>
      <c r="C25" s="43"/>
      <c r="D25" s="43"/>
      <c r="E25" s="43"/>
      <c r="F25" s="44"/>
      <c r="G25" s="15">
        <f>G20*3.5</f>
        <v>17849.524000000001</v>
      </c>
    </row>
    <row r="26" spans="1:8" ht="127.5" customHeight="1" x14ac:dyDescent="0.2">
      <c r="A26" s="13" t="s">
        <v>20</v>
      </c>
      <c r="B26" s="12" t="s">
        <v>50</v>
      </c>
      <c r="C26" s="11" t="s">
        <v>78</v>
      </c>
      <c r="D26" s="11" t="s">
        <v>14</v>
      </c>
      <c r="E26" s="11" t="s">
        <v>14</v>
      </c>
      <c r="F26" s="11" t="s">
        <v>14</v>
      </c>
      <c r="G26" s="15" t="s">
        <v>14</v>
      </c>
    </row>
    <row r="27" spans="1:8" ht="24.75" customHeight="1" x14ac:dyDescent="0.2">
      <c r="A27" s="13" t="s">
        <v>22</v>
      </c>
      <c r="B27" s="37" t="s">
        <v>25</v>
      </c>
      <c r="C27" s="38"/>
      <c r="D27" s="38"/>
      <c r="E27" s="38"/>
      <c r="F27" s="39"/>
      <c r="G27" s="15">
        <f>G25*0.3426</f>
        <v>6115.2469224000006</v>
      </c>
    </row>
    <row r="28" spans="1:8" ht="33" customHeight="1" x14ac:dyDescent="0.2">
      <c r="A28" s="13" t="s">
        <v>24</v>
      </c>
      <c r="B28" s="42" t="s">
        <v>46</v>
      </c>
      <c r="C28" s="43"/>
      <c r="D28" s="43"/>
      <c r="E28" s="43"/>
      <c r="F28" s="44"/>
      <c r="G28" s="19">
        <f>G27*7.19</f>
        <v>43968.625372056005</v>
      </c>
    </row>
    <row r="29" spans="1:8" ht="23.25" customHeight="1" x14ac:dyDescent="0.2">
      <c r="A29" s="52" t="s">
        <v>28</v>
      </c>
      <c r="B29" s="53"/>
      <c r="C29" s="53"/>
      <c r="D29" s="53"/>
      <c r="E29" s="53"/>
      <c r="F29" s="53"/>
      <c r="G29" s="54"/>
    </row>
    <row r="30" spans="1:8" ht="32.25" customHeight="1" x14ac:dyDescent="0.2">
      <c r="A30" s="13" t="s">
        <v>29</v>
      </c>
      <c r="B30" s="9" t="s">
        <v>30</v>
      </c>
      <c r="C30" s="11" t="s">
        <v>32</v>
      </c>
      <c r="D30" s="11" t="s">
        <v>5</v>
      </c>
      <c r="E30" s="11">
        <v>287</v>
      </c>
      <c r="F30" s="11">
        <f>C12/100</f>
        <v>13.09</v>
      </c>
      <c r="G30" s="15">
        <f>E30*F30</f>
        <v>3756.83</v>
      </c>
    </row>
    <row r="31" spans="1:8" ht="32.25" hidden="1" customHeight="1" x14ac:dyDescent="0.2">
      <c r="A31" s="11"/>
      <c r="B31" s="51" t="s">
        <v>10</v>
      </c>
      <c r="C31" s="51"/>
      <c r="D31" s="51"/>
      <c r="E31" s="51"/>
      <c r="F31" s="51"/>
      <c r="G31" s="10">
        <v>1</v>
      </c>
    </row>
    <row r="32" spans="1:8" ht="78.75" hidden="1" customHeight="1" x14ac:dyDescent="0.2">
      <c r="A32" s="13" t="s">
        <v>31</v>
      </c>
      <c r="B32" s="26" t="s">
        <v>26</v>
      </c>
      <c r="C32" s="11" t="s">
        <v>21</v>
      </c>
      <c r="D32" s="11" t="s">
        <v>14</v>
      </c>
      <c r="E32" s="11" t="s">
        <v>14</v>
      </c>
      <c r="F32" s="11" t="s">
        <v>14</v>
      </c>
      <c r="G32" s="15" t="s">
        <v>14</v>
      </c>
    </row>
    <row r="33" spans="1:11" ht="78.75" hidden="1" customHeight="1" x14ac:dyDescent="0.2">
      <c r="A33" s="13" t="s">
        <v>33</v>
      </c>
      <c r="B33" s="14" t="s">
        <v>23</v>
      </c>
      <c r="C33" s="11" t="s">
        <v>38</v>
      </c>
      <c r="D33" s="11" t="s">
        <v>14</v>
      </c>
      <c r="E33" s="11" t="s">
        <v>14</v>
      </c>
      <c r="F33" s="11" t="s">
        <v>14</v>
      </c>
      <c r="G33" s="15" t="s">
        <v>14</v>
      </c>
    </row>
    <row r="34" spans="1:11" ht="51.75" customHeight="1" x14ac:dyDescent="0.2">
      <c r="A34" s="13" t="s">
        <v>31</v>
      </c>
      <c r="B34" s="12" t="s">
        <v>42</v>
      </c>
      <c r="C34" s="11" t="s">
        <v>48</v>
      </c>
      <c r="D34" s="11" t="s">
        <v>14</v>
      </c>
      <c r="E34" s="11" t="s">
        <v>14</v>
      </c>
      <c r="F34" s="11" t="s">
        <v>14</v>
      </c>
      <c r="G34" s="15" t="s">
        <v>14</v>
      </c>
      <c r="H34" s="23"/>
    </row>
    <row r="35" spans="1:11" ht="22.5" customHeight="1" x14ac:dyDescent="0.2">
      <c r="A35" s="13" t="s">
        <v>33</v>
      </c>
      <c r="B35" s="42" t="s">
        <v>102</v>
      </c>
      <c r="C35" s="43"/>
      <c r="D35" s="43"/>
      <c r="E35" s="43"/>
      <c r="F35" s="44"/>
      <c r="G35" s="15">
        <f>G30*3.5</f>
        <v>13148.904999999999</v>
      </c>
    </row>
    <row r="36" spans="1:11" ht="135" x14ac:dyDescent="0.2">
      <c r="A36" s="13" t="s">
        <v>37</v>
      </c>
      <c r="B36" s="12" t="s">
        <v>103</v>
      </c>
      <c r="C36" s="11" t="s">
        <v>104</v>
      </c>
      <c r="D36" s="11" t="s">
        <v>14</v>
      </c>
      <c r="E36" s="11" t="s">
        <v>14</v>
      </c>
      <c r="F36" s="11" t="s">
        <v>14</v>
      </c>
      <c r="G36" s="11" t="s">
        <v>14</v>
      </c>
    </row>
    <row r="37" spans="1:11" ht="22.5" customHeight="1" x14ac:dyDescent="0.2">
      <c r="A37" s="13" t="s">
        <v>35</v>
      </c>
      <c r="B37" s="42" t="s">
        <v>34</v>
      </c>
      <c r="C37" s="67"/>
      <c r="D37" s="67"/>
      <c r="E37" s="67"/>
      <c r="F37" s="68"/>
      <c r="G37" s="15">
        <f>G35*0.7063</f>
        <v>9287.0716014999998</v>
      </c>
    </row>
    <row r="38" spans="1:11" ht="34.5" customHeight="1" x14ac:dyDescent="0.2">
      <c r="A38" s="13" t="s">
        <v>105</v>
      </c>
      <c r="B38" s="42" t="s">
        <v>47</v>
      </c>
      <c r="C38" s="43"/>
      <c r="D38" s="43"/>
      <c r="E38" s="43"/>
      <c r="F38" s="44"/>
      <c r="G38" s="19">
        <f>G37*7.19</f>
        <v>66774.044814784997</v>
      </c>
    </row>
    <row r="39" spans="1:11" ht="18.75" customHeight="1" x14ac:dyDescent="0.25">
      <c r="A39" s="30">
        <v>3</v>
      </c>
      <c r="B39" s="45" t="s">
        <v>36</v>
      </c>
      <c r="C39" s="45"/>
      <c r="D39" s="45"/>
      <c r="E39" s="45"/>
      <c r="F39" s="45"/>
      <c r="G39" s="18">
        <f>G38+G28</f>
        <v>110742.670186841</v>
      </c>
    </row>
    <row r="40" spans="1:11" ht="18.75" customHeight="1" x14ac:dyDescent="0.25">
      <c r="A40" s="29"/>
      <c r="B40" s="21"/>
      <c r="C40" s="21"/>
      <c r="D40" s="21"/>
      <c r="E40" s="21"/>
      <c r="F40" s="21"/>
      <c r="G40" s="22"/>
    </row>
    <row r="41" spans="1:11" ht="30" customHeight="1" x14ac:dyDescent="0.2">
      <c r="A41" s="25"/>
      <c r="B41" s="40"/>
      <c r="C41" s="40"/>
      <c r="D41" s="40"/>
      <c r="E41" s="40"/>
      <c r="F41" s="40"/>
      <c r="G41" s="40"/>
    </row>
    <row r="42" spans="1:11" ht="15" x14ac:dyDescent="0.2">
      <c r="A42" s="25"/>
      <c r="B42" s="25"/>
      <c r="C42" s="25"/>
      <c r="D42" s="25"/>
      <c r="E42" s="25"/>
      <c r="F42" s="25"/>
      <c r="G42" s="25"/>
    </row>
    <row r="43" spans="1:11" ht="15.75" x14ac:dyDescent="0.25">
      <c r="A43" s="25"/>
      <c r="B43" s="25"/>
      <c r="C43" s="25"/>
      <c r="D43" s="25"/>
      <c r="E43" s="25"/>
      <c r="F43" s="41"/>
      <c r="G43" s="41"/>
      <c r="K43" s="6"/>
    </row>
  </sheetData>
  <mergeCells count="23">
    <mergeCell ref="A19:G19"/>
    <mergeCell ref="D1:G1"/>
    <mergeCell ref="D4:G4"/>
    <mergeCell ref="D5:G5"/>
    <mergeCell ref="D6:G6"/>
    <mergeCell ref="D7:G7"/>
    <mergeCell ref="A9:G9"/>
    <mergeCell ref="A10:G10"/>
    <mergeCell ref="A11:G11"/>
    <mergeCell ref="B15:E15"/>
    <mergeCell ref="B16:E16"/>
    <mergeCell ref="B17:G17"/>
    <mergeCell ref="B38:F38"/>
    <mergeCell ref="B39:F39"/>
    <mergeCell ref="B41:G41"/>
    <mergeCell ref="F43:G43"/>
    <mergeCell ref="B25:F25"/>
    <mergeCell ref="B27:F27"/>
    <mergeCell ref="B28:F28"/>
    <mergeCell ref="A29:G29"/>
    <mergeCell ref="B31:F31"/>
    <mergeCell ref="B35:F35"/>
    <mergeCell ref="B37:F37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opLeftCell="A13" zoomScaleNormal="100" workbookViewId="0">
      <selection activeCell="B35" sqref="B35:F35"/>
    </sheetView>
  </sheetViews>
  <sheetFormatPr defaultRowHeight="12.75" x14ac:dyDescent="0.2"/>
  <cols>
    <col min="1" max="1" width="10.85546875" bestFit="1" customWidth="1"/>
    <col min="2" max="2" width="43.28515625" customWidth="1"/>
    <col min="3" max="3" width="15.140625" customWidth="1"/>
    <col min="4" max="4" width="13.85546875" customWidth="1"/>
    <col min="5" max="5" width="13.7109375" customWidth="1"/>
    <col min="6" max="6" width="9.7109375" customWidth="1"/>
    <col min="7" max="7" width="15.28515625" customWidth="1"/>
  </cols>
  <sheetData>
    <row r="1" spans="1:7" ht="25.5" customHeight="1" x14ac:dyDescent="0.2">
      <c r="D1" s="46"/>
      <c r="E1" s="47"/>
      <c r="F1" s="47"/>
      <c r="G1" s="47"/>
    </row>
    <row r="4" spans="1:7" x14ac:dyDescent="0.2">
      <c r="D4" s="58"/>
      <c r="E4" s="58"/>
      <c r="F4" s="58"/>
      <c r="G4" s="58"/>
    </row>
    <row r="5" spans="1:7" ht="15" x14ac:dyDescent="0.2">
      <c r="B5" s="17" t="s">
        <v>8</v>
      </c>
      <c r="D5" s="59" t="s">
        <v>9</v>
      </c>
      <c r="E5" s="59"/>
      <c r="F5" s="59"/>
      <c r="G5" s="59"/>
    </row>
    <row r="6" spans="1:7" ht="35.25" customHeight="1" x14ac:dyDescent="0.2">
      <c r="B6" s="27"/>
      <c r="C6" s="27"/>
      <c r="D6" s="60"/>
      <c r="E6" s="60"/>
      <c r="F6" s="60"/>
      <c r="G6" s="60"/>
    </row>
    <row r="7" spans="1:7" ht="23.25" customHeight="1" x14ac:dyDescent="0.2">
      <c r="A7" s="25"/>
      <c r="B7" s="28" t="s">
        <v>43</v>
      </c>
      <c r="D7" s="61" t="s">
        <v>39</v>
      </c>
      <c r="E7" s="61"/>
      <c r="F7" s="61"/>
      <c r="G7" s="61"/>
    </row>
    <row r="8" spans="1:7" ht="15" x14ac:dyDescent="0.2">
      <c r="A8" s="25"/>
      <c r="B8" s="27"/>
      <c r="D8" s="27"/>
      <c r="E8" s="27"/>
      <c r="F8" s="27"/>
      <c r="G8" s="27"/>
    </row>
    <row r="9" spans="1:7" ht="68.25" customHeight="1" x14ac:dyDescent="0.2">
      <c r="A9" s="62" t="s">
        <v>101</v>
      </c>
      <c r="B9" s="63"/>
      <c r="C9" s="63"/>
      <c r="D9" s="63"/>
      <c r="E9" s="63"/>
      <c r="F9" s="63"/>
      <c r="G9" s="63"/>
    </row>
    <row r="10" spans="1:7" ht="15" customHeight="1" x14ac:dyDescent="0.2">
      <c r="A10" s="55"/>
      <c r="B10" s="55"/>
      <c r="C10" s="55"/>
      <c r="D10" s="55"/>
      <c r="E10" s="55"/>
      <c r="F10" s="55"/>
      <c r="G10" s="55"/>
    </row>
    <row r="11" spans="1:7" ht="32.25" customHeight="1" x14ac:dyDescent="0.2">
      <c r="A11" s="55" t="s">
        <v>51</v>
      </c>
      <c r="B11" s="56"/>
      <c r="C11" s="56"/>
      <c r="D11" s="56"/>
      <c r="E11" s="56"/>
      <c r="F11" s="56"/>
      <c r="G11" s="56"/>
    </row>
    <row r="12" spans="1:7" ht="15" x14ac:dyDescent="0.2">
      <c r="A12" s="25"/>
      <c r="B12" s="25" t="s">
        <v>4</v>
      </c>
      <c r="C12" s="25">
        <v>1018</v>
      </c>
      <c r="D12" s="2" t="s">
        <v>7</v>
      </c>
      <c r="E12" s="25"/>
      <c r="F12" s="25"/>
      <c r="G12" s="25"/>
    </row>
    <row r="13" spans="1:7" ht="15" x14ac:dyDescent="0.2">
      <c r="A13" s="25"/>
      <c r="B13" s="25"/>
      <c r="C13" s="25"/>
      <c r="D13" s="2"/>
      <c r="E13" s="25"/>
      <c r="F13" s="25"/>
      <c r="G13" s="25"/>
    </row>
    <row r="14" spans="1:7" ht="15" x14ac:dyDescent="0.2">
      <c r="A14" s="25"/>
      <c r="B14" s="25"/>
      <c r="C14" s="25"/>
      <c r="D14" s="2"/>
      <c r="E14" s="25"/>
      <c r="F14" s="25"/>
      <c r="G14" s="25"/>
    </row>
    <row r="15" spans="1:7" ht="15" x14ac:dyDescent="0.2">
      <c r="A15" s="25"/>
      <c r="B15" s="41" t="s">
        <v>40</v>
      </c>
      <c r="C15" s="41"/>
      <c r="D15" s="41"/>
      <c r="E15" s="41"/>
      <c r="F15" s="25"/>
      <c r="G15" s="25"/>
    </row>
    <row r="16" spans="1:7" ht="15" x14ac:dyDescent="0.2">
      <c r="A16" s="25"/>
      <c r="B16" s="57" t="s">
        <v>11</v>
      </c>
      <c r="C16" s="57"/>
      <c r="D16" s="57"/>
      <c r="E16" s="57"/>
      <c r="F16" s="25"/>
      <c r="G16" s="25"/>
    </row>
    <row r="17" spans="1:8" ht="15" x14ac:dyDescent="0.2">
      <c r="A17" s="25"/>
      <c r="B17" s="57" t="s">
        <v>80</v>
      </c>
      <c r="C17" s="57"/>
      <c r="D17" s="57"/>
      <c r="E17" s="57"/>
      <c r="F17" s="57"/>
      <c r="G17" s="57"/>
    </row>
    <row r="18" spans="1:8" ht="67.5" customHeight="1" x14ac:dyDescent="0.2">
      <c r="A18" s="8" t="s">
        <v>12</v>
      </c>
      <c r="B18" s="8" t="s">
        <v>0</v>
      </c>
      <c r="C18" s="8" t="s">
        <v>13</v>
      </c>
      <c r="D18" s="8" t="s">
        <v>1</v>
      </c>
      <c r="E18" s="8" t="s">
        <v>6</v>
      </c>
      <c r="F18" s="8" t="s">
        <v>2</v>
      </c>
      <c r="G18" s="8" t="s">
        <v>3</v>
      </c>
      <c r="H18" s="1"/>
    </row>
    <row r="19" spans="1:8" ht="21" customHeight="1" x14ac:dyDescent="0.2">
      <c r="A19" s="48" t="s">
        <v>27</v>
      </c>
      <c r="B19" s="49"/>
      <c r="C19" s="49"/>
      <c r="D19" s="49"/>
      <c r="E19" s="49"/>
      <c r="F19" s="49"/>
      <c r="G19" s="50"/>
      <c r="H19" s="1"/>
    </row>
    <row r="20" spans="1:8" ht="33.75" customHeight="1" x14ac:dyDescent="0.2">
      <c r="A20" s="13" t="s">
        <v>17</v>
      </c>
      <c r="B20" s="24" t="s">
        <v>15</v>
      </c>
      <c r="C20" s="11" t="s">
        <v>16</v>
      </c>
      <c r="D20" s="11" t="s">
        <v>5</v>
      </c>
      <c r="E20" s="11">
        <v>409.2</v>
      </c>
      <c r="F20" s="11">
        <f>C12/100</f>
        <v>10.18</v>
      </c>
      <c r="G20" s="15">
        <f>E20*F20</f>
        <v>4165.6559999999999</v>
      </c>
    </row>
    <row r="21" spans="1:8" ht="78" hidden="1" customHeight="1" x14ac:dyDescent="0.2">
      <c r="A21" s="13"/>
      <c r="B21" s="12"/>
      <c r="C21" s="11"/>
      <c r="D21" s="11"/>
      <c r="E21" s="11"/>
      <c r="F21" s="11"/>
      <c r="G21" s="15"/>
    </row>
    <row r="22" spans="1:8" ht="78" hidden="1" customHeight="1" x14ac:dyDescent="0.2">
      <c r="A22" s="13" t="s">
        <v>18</v>
      </c>
      <c r="B22" s="12" t="s">
        <v>26</v>
      </c>
      <c r="C22" s="11" t="s">
        <v>21</v>
      </c>
      <c r="D22" s="11" t="s">
        <v>14</v>
      </c>
      <c r="E22" s="11" t="s">
        <v>14</v>
      </c>
      <c r="F22" s="11" t="s">
        <v>14</v>
      </c>
      <c r="G22" s="15" t="s">
        <v>14</v>
      </c>
    </row>
    <row r="23" spans="1:8" ht="66" hidden="1" customHeight="1" x14ac:dyDescent="0.2">
      <c r="A23" s="13" t="s">
        <v>19</v>
      </c>
      <c r="B23" s="12" t="s">
        <v>23</v>
      </c>
      <c r="C23" s="11" t="s">
        <v>38</v>
      </c>
      <c r="D23" s="11" t="s">
        <v>14</v>
      </c>
      <c r="E23" s="11" t="s">
        <v>14</v>
      </c>
      <c r="F23" s="11" t="s">
        <v>14</v>
      </c>
      <c r="G23" s="15" t="s">
        <v>14</v>
      </c>
    </row>
    <row r="24" spans="1:8" ht="48.75" customHeight="1" x14ac:dyDescent="0.2">
      <c r="A24" s="13" t="s">
        <v>18</v>
      </c>
      <c r="B24" s="12" t="s">
        <v>42</v>
      </c>
      <c r="C24" s="11" t="s">
        <v>48</v>
      </c>
      <c r="D24" s="11" t="s">
        <v>14</v>
      </c>
      <c r="E24" s="11" t="s">
        <v>14</v>
      </c>
      <c r="F24" s="11" t="s">
        <v>14</v>
      </c>
      <c r="G24" s="15"/>
    </row>
    <row r="25" spans="1:8" ht="17.25" customHeight="1" x14ac:dyDescent="0.2">
      <c r="A25" s="13" t="s">
        <v>19</v>
      </c>
      <c r="B25" s="42" t="s">
        <v>49</v>
      </c>
      <c r="C25" s="43"/>
      <c r="D25" s="43"/>
      <c r="E25" s="43"/>
      <c r="F25" s="44"/>
      <c r="G25" s="15">
        <f>G20*3.5</f>
        <v>14579.796</v>
      </c>
    </row>
    <row r="26" spans="1:8" ht="127.5" customHeight="1" x14ac:dyDescent="0.2">
      <c r="A26" s="13" t="s">
        <v>20</v>
      </c>
      <c r="B26" s="12" t="s">
        <v>50</v>
      </c>
      <c r="C26" s="11" t="s">
        <v>78</v>
      </c>
      <c r="D26" s="11" t="s">
        <v>14</v>
      </c>
      <c r="E26" s="11" t="s">
        <v>14</v>
      </c>
      <c r="F26" s="11" t="s">
        <v>14</v>
      </c>
      <c r="G26" s="15" t="s">
        <v>14</v>
      </c>
    </row>
    <row r="27" spans="1:8" ht="24.75" customHeight="1" x14ac:dyDescent="0.2">
      <c r="A27" s="13" t="s">
        <v>22</v>
      </c>
      <c r="B27" s="37" t="s">
        <v>25</v>
      </c>
      <c r="C27" s="38"/>
      <c r="D27" s="38"/>
      <c r="E27" s="38"/>
      <c r="F27" s="39"/>
      <c r="G27" s="15">
        <f>G25*0.3426</f>
        <v>4995.0381096000001</v>
      </c>
    </row>
    <row r="28" spans="1:8" ht="33" customHeight="1" x14ac:dyDescent="0.2">
      <c r="A28" s="13" t="s">
        <v>24</v>
      </c>
      <c r="B28" s="42" t="s">
        <v>46</v>
      </c>
      <c r="C28" s="43"/>
      <c r="D28" s="43"/>
      <c r="E28" s="43"/>
      <c r="F28" s="44"/>
      <c r="G28" s="19">
        <f>G27*7.19</f>
        <v>35914.324008023999</v>
      </c>
    </row>
    <row r="29" spans="1:8" ht="23.25" customHeight="1" x14ac:dyDescent="0.2">
      <c r="A29" s="52" t="s">
        <v>28</v>
      </c>
      <c r="B29" s="53"/>
      <c r="C29" s="53"/>
      <c r="D29" s="53"/>
      <c r="E29" s="53"/>
      <c r="F29" s="53"/>
      <c r="G29" s="54"/>
    </row>
    <row r="30" spans="1:8" ht="32.25" customHeight="1" x14ac:dyDescent="0.2">
      <c r="A30" s="13" t="s">
        <v>29</v>
      </c>
      <c r="B30" s="9" t="s">
        <v>30</v>
      </c>
      <c r="C30" s="11" t="s">
        <v>32</v>
      </c>
      <c r="D30" s="11" t="s">
        <v>5</v>
      </c>
      <c r="E30" s="11">
        <v>298.8</v>
      </c>
      <c r="F30" s="11">
        <f>C12/100</f>
        <v>10.18</v>
      </c>
      <c r="G30" s="15">
        <f>E30*F30</f>
        <v>3041.7840000000001</v>
      </c>
    </row>
    <row r="31" spans="1:8" ht="32.25" hidden="1" customHeight="1" x14ac:dyDescent="0.2">
      <c r="A31" s="11"/>
      <c r="B31" s="51" t="s">
        <v>10</v>
      </c>
      <c r="C31" s="51"/>
      <c r="D31" s="51"/>
      <c r="E31" s="51"/>
      <c r="F31" s="51"/>
      <c r="G31" s="10">
        <v>1</v>
      </c>
    </row>
    <row r="32" spans="1:8" ht="78.75" hidden="1" customHeight="1" x14ac:dyDescent="0.2">
      <c r="A32" s="13" t="s">
        <v>31</v>
      </c>
      <c r="B32" s="26" t="s">
        <v>26</v>
      </c>
      <c r="C32" s="11" t="s">
        <v>21</v>
      </c>
      <c r="D32" s="11" t="s">
        <v>14</v>
      </c>
      <c r="E32" s="11" t="s">
        <v>14</v>
      </c>
      <c r="F32" s="11" t="s">
        <v>14</v>
      </c>
      <c r="G32" s="15" t="s">
        <v>14</v>
      </c>
    </row>
    <row r="33" spans="1:11" ht="78.75" hidden="1" customHeight="1" x14ac:dyDescent="0.2">
      <c r="A33" s="13" t="s">
        <v>33</v>
      </c>
      <c r="B33" s="14" t="s">
        <v>23</v>
      </c>
      <c r="C33" s="11" t="s">
        <v>38</v>
      </c>
      <c r="D33" s="11" t="s">
        <v>14</v>
      </c>
      <c r="E33" s="11" t="s">
        <v>14</v>
      </c>
      <c r="F33" s="11" t="s">
        <v>14</v>
      </c>
      <c r="G33" s="15" t="s">
        <v>14</v>
      </c>
    </row>
    <row r="34" spans="1:11" ht="51.75" customHeight="1" x14ac:dyDescent="0.2">
      <c r="A34" s="13" t="s">
        <v>31</v>
      </c>
      <c r="B34" s="12" t="s">
        <v>42</v>
      </c>
      <c r="C34" s="11" t="s">
        <v>48</v>
      </c>
      <c r="D34" s="11" t="s">
        <v>14</v>
      </c>
      <c r="E34" s="11" t="s">
        <v>14</v>
      </c>
      <c r="F34" s="11" t="s">
        <v>14</v>
      </c>
      <c r="G34" s="15" t="s">
        <v>14</v>
      </c>
      <c r="H34" s="23"/>
    </row>
    <row r="35" spans="1:11" ht="22.5" customHeight="1" x14ac:dyDescent="0.2">
      <c r="A35" s="13" t="s">
        <v>33</v>
      </c>
      <c r="B35" s="42" t="s">
        <v>102</v>
      </c>
      <c r="C35" s="43"/>
      <c r="D35" s="43"/>
      <c r="E35" s="43"/>
      <c r="F35" s="44"/>
      <c r="G35" s="15">
        <f>G30*3.5</f>
        <v>10646.244000000001</v>
      </c>
    </row>
    <row r="36" spans="1:11" ht="135" x14ac:dyDescent="0.2">
      <c r="A36" s="13" t="s">
        <v>37</v>
      </c>
      <c r="B36" s="12" t="s">
        <v>103</v>
      </c>
      <c r="C36" s="11" t="s">
        <v>104</v>
      </c>
      <c r="D36" s="11" t="s">
        <v>14</v>
      </c>
      <c r="E36" s="11" t="s">
        <v>14</v>
      </c>
      <c r="F36" s="11" t="s">
        <v>14</v>
      </c>
      <c r="G36" s="11" t="s">
        <v>14</v>
      </c>
    </row>
    <row r="37" spans="1:11" ht="22.5" customHeight="1" x14ac:dyDescent="0.2">
      <c r="A37" s="13" t="s">
        <v>35</v>
      </c>
      <c r="B37" s="42" t="s">
        <v>34</v>
      </c>
      <c r="C37" s="67"/>
      <c r="D37" s="67"/>
      <c r="E37" s="67"/>
      <c r="F37" s="68"/>
      <c r="G37" s="15">
        <f>G35*0.7063</f>
        <v>7519.4421372000006</v>
      </c>
    </row>
    <row r="38" spans="1:11" ht="34.5" customHeight="1" x14ac:dyDescent="0.2">
      <c r="A38" s="13" t="s">
        <v>105</v>
      </c>
      <c r="B38" s="42" t="s">
        <v>47</v>
      </c>
      <c r="C38" s="43"/>
      <c r="D38" s="43"/>
      <c r="E38" s="43"/>
      <c r="F38" s="44"/>
      <c r="G38" s="19">
        <f>G37*7.19</f>
        <v>54064.788966468004</v>
      </c>
    </row>
    <row r="39" spans="1:11" ht="18.75" customHeight="1" x14ac:dyDescent="0.25">
      <c r="A39" s="30">
        <v>3</v>
      </c>
      <c r="B39" s="45" t="s">
        <v>36</v>
      </c>
      <c r="C39" s="45"/>
      <c r="D39" s="45"/>
      <c r="E39" s="45"/>
      <c r="F39" s="45"/>
      <c r="G39" s="18">
        <f>G38+G28</f>
        <v>89979.112974492004</v>
      </c>
    </row>
    <row r="40" spans="1:11" ht="18.75" customHeight="1" x14ac:dyDescent="0.25">
      <c r="A40" s="29"/>
      <c r="B40" s="21"/>
      <c r="C40" s="21"/>
      <c r="D40" s="21"/>
      <c r="E40" s="21"/>
      <c r="F40" s="21"/>
      <c r="G40" s="22"/>
    </row>
    <row r="41" spans="1:11" ht="30" customHeight="1" x14ac:dyDescent="0.2">
      <c r="A41" s="25"/>
      <c r="B41" s="40"/>
      <c r="C41" s="40"/>
      <c r="D41" s="40"/>
      <c r="E41" s="40"/>
      <c r="F41" s="40"/>
      <c r="G41" s="40"/>
    </row>
    <row r="42" spans="1:11" ht="15" x14ac:dyDescent="0.2">
      <c r="A42" s="25"/>
      <c r="B42" s="25"/>
      <c r="C42" s="25"/>
      <c r="D42" s="25"/>
      <c r="E42" s="25"/>
      <c r="F42" s="25"/>
      <c r="G42" s="25"/>
    </row>
    <row r="43" spans="1:11" ht="15.75" x14ac:dyDescent="0.25">
      <c r="A43" s="25"/>
      <c r="B43" s="25"/>
      <c r="C43" s="25"/>
      <c r="D43" s="25"/>
      <c r="E43" s="25"/>
      <c r="F43" s="41"/>
      <c r="G43" s="41"/>
      <c r="K43" s="6"/>
    </row>
  </sheetData>
  <mergeCells count="23">
    <mergeCell ref="A19:G19"/>
    <mergeCell ref="D1:G1"/>
    <mergeCell ref="D4:G4"/>
    <mergeCell ref="D5:G5"/>
    <mergeCell ref="D6:G6"/>
    <mergeCell ref="D7:G7"/>
    <mergeCell ref="A9:G9"/>
    <mergeCell ref="A10:G10"/>
    <mergeCell ref="A11:G11"/>
    <mergeCell ref="B15:E15"/>
    <mergeCell ref="B16:E16"/>
    <mergeCell ref="B17:G17"/>
    <mergeCell ref="B38:F38"/>
    <mergeCell ref="B39:F39"/>
    <mergeCell ref="B41:G41"/>
    <mergeCell ref="F43:G43"/>
    <mergeCell ref="B25:F25"/>
    <mergeCell ref="B27:F27"/>
    <mergeCell ref="B28:F28"/>
    <mergeCell ref="A29:G29"/>
    <mergeCell ref="B31:F31"/>
    <mergeCell ref="B35:F35"/>
    <mergeCell ref="B37:F37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B37" sqref="B37"/>
    </sheetView>
  </sheetViews>
  <sheetFormatPr defaultRowHeight="12.75" x14ac:dyDescent="0.2"/>
  <cols>
    <col min="1" max="1" width="8.42578125" customWidth="1"/>
    <col min="2" max="2" width="45.5703125" customWidth="1"/>
    <col min="3" max="3" width="12.5703125" customWidth="1"/>
    <col min="4" max="4" width="12.140625" customWidth="1"/>
    <col min="5" max="5" width="12.7109375" customWidth="1"/>
    <col min="6" max="6" width="17.140625" customWidth="1"/>
    <col min="7" max="7" width="22.85546875" customWidth="1"/>
  </cols>
  <sheetData>
    <row r="1" spans="1:7" ht="8.25" customHeight="1" x14ac:dyDescent="0.2">
      <c r="D1" s="58"/>
      <c r="E1" s="58"/>
      <c r="F1" s="58"/>
      <c r="G1" s="58"/>
    </row>
    <row r="2" spans="1:7" ht="15" x14ac:dyDescent="0.2">
      <c r="B2" s="17" t="s">
        <v>8</v>
      </c>
      <c r="D2" s="59" t="s">
        <v>9</v>
      </c>
      <c r="E2" s="59"/>
      <c r="F2" s="59"/>
      <c r="G2" s="59"/>
    </row>
    <row r="3" spans="1:7" ht="26.25" customHeight="1" x14ac:dyDescent="0.2">
      <c r="A3" s="25"/>
      <c r="B3" s="28" t="s">
        <v>43</v>
      </c>
      <c r="D3" s="61" t="s">
        <v>39</v>
      </c>
      <c r="E3" s="61"/>
      <c r="F3" s="61"/>
      <c r="G3" s="61"/>
    </row>
    <row r="4" spans="1:7" ht="19.5" customHeight="1" x14ac:dyDescent="0.2">
      <c r="A4" s="25"/>
      <c r="B4" s="27"/>
      <c r="D4" s="27"/>
      <c r="E4" s="27"/>
      <c r="F4" s="27"/>
      <c r="G4" s="27"/>
    </row>
    <row r="5" spans="1:7" ht="54.75" customHeight="1" x14ac:dyDescent="0.2">
      <c r="A5" s="64" t="s">
        <v>54</v>
      </c>
      <c r="B5" s="65"/>
      <c r="C5" s="65"/>
      <c r="D5" s="65"/>
      <c r="E5" s="65"/>
      <c r="F5" s="65"/>
      <c r="G5" s="65"/>
    </row>
    <row r="6" spans="1:7" ht="45" x14ac:dyDescent="0.2">
      <c r="A6" s="32" t="s">
        <v>59</v>
      </c>
      <c r="B6" s="32" t="s">
        <v>55</v>
      </c>
      <c r="C6" s="32" t="s">
        <v>52</v>
      </c>
      <c r="D6" s="32" t="s">
        <v>56</v>
      </c>
      <c r="E6" s="32" t="s">
        <v>57</v>
      </c>
      <c r="F6" s="32" t="s">
        <v>53</v>
      </c>
      <c r="G6" s="33" t="s">
        <v>58</v>
      </c>
    </row>
    <row r="7" spans="1:7" ht="15" x14ac:dyDescent="0.2">
      <c r="A7" s="32">
        <v>1</v>
      </c>
      <c r="B7" s="34" t="s">
        <v>60</v>
      </c>
      <c r="C7" s="32">
        <v>1958</v>
      </c>
      <c r="D7" s="32">
        <v>10</v>
      </c>
      <c r="E7" s="32">
        <v>417.3</v>
      </c>
      <c r="F7" s="32">
        <f>'К.Цеткин, 14'!C12</f>
        <v>1240</v>
      </c>
      <c r="G7" s="35">
        <f>'К.Цеткин, 14'!G39/1000</f>
        <v>109.60127710056003</v>
      </c>
    </row>
    <row r="8" spans="1:7" ht="15" x14ac:dyDescent="0.2">
      <c r="A8" s="32">
        <v>2</v>
      </c>
      <c r="B8" s="34" t="s">
        <v>61</v>
      </c>
      <c r="C8" s="32">
        <v>1959</v>
      </c>
      <c r="D8" s="32">
        <v>8</v>
      </c>
      <c r="E8" s="32">
        <v>357.2</v>
      </c>
      <c r="F8" s="32">
        <f>'К.Цеткин, 3'!C12</f>
        <v>1184</v>
      </c>
      <c r="G8" s="35">
        <f>'К.Цеткин, 3'!G39/1000</f>
        <v>104.65154200569602</v>
      </c>
    </row>
    <row r="9" spans="1:7" ht="15" x14ac:dyDescent="0.2">
      <c r="A9" s="32">
        <v>3</v>
      </c>
      <c r="B9" s="34" t="s">
        <v>62</v>
      </c>
      <c r="C9" s="32">
        <v>1959</v>
      </c>
      <c r="D9" s="32">
        <v>8</v>
      </c>
      <c r="E9" s="32">
        <v>414.5</v>
      </c>
      <c r="F9" s="32">
        <f>'Л.Голикова, 18'!C12</f>
        <v>1554</v>
      </c>
      <c r="G9" s="35">
        <f>'Л.Голикова, 18'!G39/1000</f>
        <v>137.35514888247602</v>
      </c>
    </row>
    <row r="10" spans="1:7" ht="15" x14ac:dyDescent="0.2">
      <c r="A10" s="32">
        <v>4</v>
      </c>
      <c r="B10" s="34" t="s">
        <v>63</v>
      </c>
      <c r="C10" s="32">
        <v>1954</v>
      </c>
      <c r="D10" s="32">
        <v>8</v>
      </c>
      <c r="E10" s="32">
        <v>409.6</v>
      </c>
      <c r="F10" s="32">
        <f>'Суворова, 28'!C12</f>
        <v>1750</v>
      </c>
      <c r="G10" s="35">
        <f>'Суворова, 28'!G39/1000</f>
        <v>148.05169811075004</v>
      </c>
    </row>
    <row r="11" spans="1:7" ht="15" x14ac:dyDescent="0.2">
      <c r="A11" s="32">
        <v>5</v>
      </c>
      <c r="B11" s="34" t="s">
        <v>64</v>
      </c>
      <c r="C11" s="32">
        <v>1954</v>
      </c>
      <c r="D11" s="32">
        <v>8</v>
      </c>
      <c r="E11" s="32">
        <v>425.2</v>
      </c>
      <c r="F11" s="32">
        <f>'Суворова, 30'!C12</f>
        <v>1785</v>
      </c>
      <c r="G11" s="35">
        <f>'Суворова, 30'!G39/1000</f>
        <v>151.01273207296504</v>
      </c>
    </row>
    <row r="12" spans="1:7" ht="15" x14ac:dyDescent="0.2">
      <c r="A12" s="32">
        <v>6</v>
      </c>
      <c r="B12" s="34" t="s">
        <v>65</v>
      </c>
      <c r="C12" s="32">
        <v>1954</v>
      </c>
      <c r="D12" s="32">
        <v>8</v>
      </c>
      <c r="E12" s="32">
        <v>353.7</v>
      </c>
      <c r="F12" s="32">
        <f>'Зарубина, 55'!C12</f>
        <v>1630</v>
      </c>
      <c r="G12" s="35">
        <f>'Зарубина, 55'!G39/1000</f>
        <v>137.89958166887004</v>
      </c>
    </row>
    <row r="13" spans="1:7" ht="15" x14ac:dyDescent="0.2">
      <c r="A13" s="32">
        <v>7</v>
      </c>
      <c r="B13" s="34" t="s">
        <v>66</v>
      </c>
      <c r="C13" s="32">
        <v>1955</v>
      </c>
      <c r="D13" s="32">
        <v>8</v>
      </c>
      <c r="E13" s="32">
        <v>435.8</v>
      </c>
      <c r="F13" s="32">
        <f>'Суворова, 28Г'!C12</f>
        <v>1934</v>
      </c>
      <c r="G13" s="35">
        <f>'Суворова, 28Г'!G39/1000</f>
        <v>163.618276654966</v>
      </c>
    </row>
    <row r="14" spans="1:7" ht="15" x14ac:dyDescent="0.2">
      <c r="A14" s="32">
        <v>8</v>
      </c>
      <c r="B14" s="34" t="s">
        <v>68</v>
      </c>
      <c r="C14" s="32">
        <v>1955</v>
      </c>
      <c r="D14" s="32">
        <v>8</v>
      </c>
      <c r="E14" s="32">
        <v>445.8</v>
      </c>
      <c r="F14" s="32">
        <f>'Суворова, 28В'!C12</f>
        <v>1930</v>
      </c>
      <c r="G14" s="35">
        <f>'Суворова, 28В'!G39/1000</f>
        <v>163.27987277357005</v>
      </c>
    </row>
    <row r="15" spans="1:7" ht="15" x14ac:dyDescent="0.2">
      <c r="A15" s="32">
        <v>9</v>
      </c>
      <c r="B15" s="34" t="s">
        <v>67</v>
      </c>
      <c r="C15" s="32">
        <v>1955</v>
      </c>
      <c r="D15" s="32">
        <v>8</v>
      </c>
      <c r="E15" s="32">
        <v>440</v>
      </c>
      <c r="F15" s="32">
        <f>'Суворова, 28Б'!C12</f>
        <v>1897</v>
      </c>
      <c r="G15" s="35">
        <f>'Суворова, 28Б'!G39/1000</f>
        <v>160.488040752053</v>
      </c>
    </row>
    <row r="16" spans="1:7" ht="15" x14ac:dyDescent="0.2">
      <c r="A16" s="32">
        <v>10</v>
      </c>
      <c r="B16" s="34" t="s">
        <v>69</v>
      </c>
      <c r="C16" s="32">
        <v>1959</v>
      </c>
      <c r="D16" s="32">
        <v>16</v>
      </c>
      <c r="E16" s="32">
        <v>553.79999999999995</v>
      </c>
      <c r="F16" s="32">
        <f>'Прохорова, 4'!C12</f>
        <v>2438</v>
      </c>
      <c r="G16" s="35">
        <f>'Прохорова, 4'!G39/1000</f>
        <v>129.6473613039704</v>
      </c>
    </row>
    <row r="17" spans="1:7" ht="15" x14ac:dyDescent="0.2">
      <c r="A17" s="32">
        <v>11</v>
      </c>
      <c r="B17" s="34" t="s">
        <v>70</v>
      </c>
      <c r="C17" s="32">
        <v>1960</v>
      </c>
      <c r="D17" s="32">
        <v>16</v>
      </c>
      <c r="E17" s="32">
        <v>571.79999999999995</v>
      </c>
      <c r="F17" s="32">
        <f>'Зеленая, 10'!C12</f>
        <v>2218</v>
      </c>
      <c r="G17" s="35">
        <f>'Зеленая, 10'!G39/1000</f>
        <v>123.22820086172642</v>
      </c>
    </row>
    <row r="18" spans="1:7" ht="15" x14ac:dyDescent="0.2">
      <c r="A18" s="32">
        <v>12</v>
      </c>
      <c r="B18" s="34" t="s">
        <v>71</v>
      </c>
      <c r="C18" s="32">
        <v>1960</v>
      </c>
      <c r="D18" s="32">
        <v>16</v>
      </c>
      <c r="E18" s="32">
        <v>543.29999999999995</v>
      </c>
      <c r="F18" s="32">
        <f>'Зеленая, 12'!C12</f>
        <v>2167</v>
      </c>
      <c r="G18" s="35">
        <f>'Зеленая, 12'!G39/1000</f>
        <v>120.39473005742165</v>
      </c>
    </row>
    <row r="19" spans="1:7" ht="15" x14ac:dyDescent="0.2">
      <c r="A19" s="32">
        <v>13</v>
      </c>
      <c r="B19" s="34" t="s">
        <v>72</v>
      </c>
      <c r="C19" s="32">
        <v>1960</v>
      </c>
      <c r="D19" s="32">
        <v>12</v>
      </c>
      <c r="E19" s="32">
        <v>754.6</v>
      </c>
      <c r="F19" s="32">
        <f>'Зеленая, 14'!C12</f>
        <v>3887</v>
      </c>
      <c r="G19" s="35">
        <f>'Зеленая, 14'!G39/1000</f>
        <v>169.1197568982324</v>
      </c>
    </row>
    <row r="20" spans="1:7" ht="15" x14ac:dyDescent="0.2">
      <c r="A20" s="32">
        <v>14</v>
      </c>
      <c r="B20" s="34" t="s">
        <v>73</v>
      </c>
      <c r="C20" s="32">
        <v>1961</v>
      </c>
      <c r="D20" s="32">
        <v>16</v>
      </c>
      <c r="E20" s="32">
        <v>546.20000000000005</v>
      </c>
      <c r="F20" s="32">
        <f>'Зеленая, 6'!C12</f>
        <v>2214</v>
      </c>
      <c r="G20" s="35">
        <f>'Зеленая, 6'!G39/1000</f>
        <v>123.00596785746724</v>
      </c>
    </row>
    <row r="21" spans="1:7" ht="15" x14ac:dyDescent="0.2">
      <c r="A21" s="32">
        <v>15</v>
      </c>
      <c r="B21" s="34" t="s">
        <v>74</v>
      </c>
      <c r="C21" s="32">
        <v>1962</v>
      </c>
      <c r="D21" s="32">
        <v>11</v>
      </c>
      <c r="E21" s="32">
        <v>1191.6099999999999</v>
      </c>
      <c r="F21" s="32">
        <f>'Зеленая, 4'!C12</f>
        <v>4865</v>
      </c>
      <c r="G21" s="35">
        <f>'Зеленая, 4'!G39/1000</f>
        <v>139.09753370667704</v>
      </c>
    </row>
    <row r="22" spans="1:7" ht="15" x14ac:dyDescent="0.2">
      <c r="A22" s="32">
        <v>16</v>
      </c>
      <c r="B22" s="34" t="s">
        <v>75</v>
      </c>
      <c r="C22" s="32">
        <v>1963</v>
      </c>
      <c r="D22" s="32">
        <v>16</v>
      </c>
      <c r="E22" s="32">
        <v>560.1</v>
      </c>
      <c r="F22" s="32">
        <f>'Садовая, 3'!C12</f>
        <v>2198</v>
      </c>
      <c r="G22" s="35">
        <f>'Садовая, 3'!G39/1000</f>
        <v>116.88470063417844</v>
      </c>
    </row>
    <row r="23" spans="1:7" ht="15" x14ac:dyDescent="0.2">
      <c r="A23" s="32">
        <v>17</v>
      </c>
      <c r="B23" s="34" t="s">
        <v>76</v>
      </c>
      <c r="C23" s="32">
        <v>1961</v>
      </c>
      <c r="D23" s="32">
        <v>8</v>
      </c>
      <c r="E23" s="32">
        <v>253.2</v>
      </c>
      <c r="F23" s="32">
        <f>'Козьм., Гагарина, 27'!C12</f>
        <v>1309</v>
      </c>
      <c r="G23" s="35">
        <f>'Козьм., Гагарина, 27'!G39/1000</f>
        <v>110.742670186841</v>
      </c>
    </row>
    <row r="24" spans="1:7" ht="15" x14ac:dyDescent="0.2">
      <c r="A24" s="32">
        <v>18</v>
      </c>
      <c r="B24" s="34" t="s">
        <v>77</v>
      </c>
      <c r="C24" s="32">
        <v>1961</v>
      </c>
      <c r="D24" s="32">
        <v>8</v>
      </c>
      <c r="E24" s="32">
        <v>227.7</v>
      </c>
      <c r="F24" s="32">
        <f>'Козьм., Гагарина, 48'!C12</f>
        <v>1018</v>
      </c>
      <c r="G24" s="35">
        <f>'Козьм., Гагарина, 48'!G39/1000</f>
        <v>89.979112974491997</v>
      </c>
    </row>
    <row r="25" spans="1:7" ht="15.75" x14ac:dyDescent="0.25">
      <c r="A25" s="66" t="s">
        <v>44</v>
      </c>
      <c r="B25" s="66"/>
      <c r="C25" s="66"/>
      <c r="D25" s="66"/>
      <c r="E25" s="66"/>
      <c r="F25" s="66"/>
      <c r="G25" s="36">
        <f>SUM(G7:G24)</f>
        <v>2398.0582045029128</v>
      </c>
    </row>
    <row r="27" spans="1:7" x14ac:dyDescent="0.2">
      <c r="G27" s="31"/>
    </row>
  </sheetData>
  <mergeCells count="5">
    <mergeCell ref="A5:G5"/>
    <mergeCell ref="A25:F25"/>
    <mergeCell ref="D1:G1"/>
    <mergeCell ref="D2:G2"/>
    <mergeCell ref="D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К.Цеткин, 14</vt:lpstr>
      <vt:lpstr>К.Цеткин, 3</vt:lpstr>
      <vt:lpstr>Л.Голикова, 18</vt:lpstr>
      <vt:lpstr>Суворова, 28</vt:lpstr>
      <vt:lpstr>Суворова, 30</vt:lpstr>
      <vt:lpstr>Зарубина, 55</vt:lpstr>
      <vt:lpstr>Суворова, 28Г</vt:lpstr>
      <vt:lpstr>Суворова, 28В</vt:lpstr>
      <vt:lpstr>Суворова, 28Б</vt:lpstr>
      <vt:lpstr>Прохорова, 4</vt:lpstr>
      <vt:lpstr>Зеленая, 10</vt:lpstr>
      <vt:lpstr>Зеленая, 12</vt:lpstr>
      <vt:lpstr>Зеленая, 14</vt:lpstr>
      <vt:lpstr>Зеленая, 6</vt:lpstr>
      <vt:lpstr>Зеленая, 4</vt:lpstr>
      <vt:lpstr>Садовая, 3</vt:lpstr>
      <vt:lpstr>Козьм., Гагарина, 27</vt:lpstr>
      <vt:lpstr>Козьм., Гагарина, 48</vt:lpstr>
      <vt:lpstr>ССР</vt:lpstr>
    </vt:vector>
  </TitlesOfParts>
  <Company>priem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priem</dc:creator>
  <cp:lastModifiedBy>Владимир</cp:lastModifiedBy>
  <cp:lastPrinted>2026-09-03T18:15:28Z</cp:lastPrinted>
  <dcterms:created xsi:type="dcterms:W3CDTF">2005-09-23T10:19:50Z</dcterms:created>
  <dcterms:modified xsi:type="dcterms:W3CDTF">2026-09-08T08:07:30Z</dcterms:modified>
</cp:coreProperties>
</file>