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8_{B85E27F8-48FD-4068-A6CE-2DA519F4A761}" xr6:coauthVersionLast="47" xr6:coauthVersionMax="47" xr10:uidLastSave="{00000000-0000-0000-0000-000000000000}"/>
  <bookViews>
    <workbookView xWindow="-120" yWindow="-120" windowWidth="29040" windowHeight="15840" tabRatio="654" xr2:uid="{00000000-000D-0000-FFFF-FFFF00000000}"/>
  </bookViews>
  <sheets>
    <sheet name="Расчёт НМЦ" sheetId="14" r:id="rId1"/>
    <sheet name="Лист1" sheetId="15" state="hidden" r:id="rId2"/>
  </sheet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49" i="14" l="1"/>
  <c r="G149" i="14"/>
  <c r="F116" i="14"/>
  <c r="G116" i="14"/>
  <c r="G83" i="14"/>
  <c r="F83" i="14"/>
  <c r="F46" i="14" l="1"/>
  <c r="G46" i="14"/>
  <c r="G151" i="15" l="1"/>
  <c r="G145" i="15"/>
  <c r="G144" i="15"/>
  <c r="G139" i="15"/>
  <c r="G135" i="15"/>
  <c r="G131" i="15"/>
  <c r="G129" i="15"/>
  <c r="G118" i="15"/>
  <c r="G112" i="15"/>
  <c r="J112" i="15" s="1"/>
  <c r="G111" i="15"/>
  <c r="G106" i="15"/>
  <c r="J106" i="15" s="1"/>
  <c r="G102" i="15"/>
  <c r="G98" i="15"/>
  <c r="G96" i="15"/>
  <c r="J98" i="15"/>
  <c r="J153" i="15"/>
  <c r="J152" i="15"/>
  <c r="J151" i="15"/>
  <c r="J150" i="15"/>
  <c r="J149" i="15"/>
  <c r="J148" i="15"/>
  <c r="J147" i="15"/>
  <c r="J146" i="15"/>
  <c r="J145" i="15"/>
  <c r="J144" i="15"/>
  <c r="J143" i="15"/>
  <c r="J142" i="15"/>
  <c r="J141" i="15"/>
  <c r="J140" i="15"/>
  <c r="J139" i="15"/>
  <c r="J138" i="15"/>
  <c r="J137" i="15"/>
  <c r="J136" i="15"/>
  <c r="J135" i="15"/>
  <c r="J134" i="15"/>
  <c r="J133" i="15"/>
  <c r="J132" i="15"/>
  <c r="J131" i="15"/>
  <c r="J130" i="15"/>
  <c r="J129" i="15"/>
  <c r="J128" i="15"/>
  <c r="J127" i="15"/>
  <c r="J126" i="15"/>
  <c r="J125" i="15"/>
  <c r="J124" i="15"/>
  <c r="J123" i="15"/>
  <c r="J154" i="15" s="1"/>
  <c r="J120" i="15"/>
  <c r="J119" i="15"/>
  <c r="J118" i="15"/>
  <c r="J117" i="15"/>
  <c r="J116" i="15"/>
  <c r="J115" i="15"/>
  <c r="J114" i="15"/>
  <c r="J113" i="15"/>
  <c r="J111" i="15"/>
  <c r="J110" i="15"/>
  <c r="J109" i="15"/>
  <c r="J108" i="15"/>
  <c r="J107" i="15"/>
  <c r="J105" i="15"/>
  <c r="J104" i="15"/>
  <c r="J103" i="15"/>
  <c r="J102" i="15"/>
  <c r="J101" i="15"/>
  <c r="J100" i="15"/>
  <c r="J99" i="15"/>
  <c r="J97" i="15"/>
  <c r="J96" i="15"/>
  <c r="J95" i="15"/>
  <c r="J94" i="15"/>
  <c r="J93" i="15"/>
  <c r="J92" i="15"/>
  <c r="J91" i="15"/>
  <c r="J90" i="15"/>
  <c r="J87" i="15"/>
  <c r="J86" i="15"/>
  <c r="J85" i="15"/>
  <c r="J84" i="15"/>
  <c r="J83" i="15"/>
  <c r="J82" i="15"/>
  <c r="J81" i="15"/>
  <c r="J80" i="15"/>
  <c r="J79" i="15"/>
  <c r="J78" i="15"/>
  <c r="J77" i="15"/>
  <c r="J76" i="15"/>
  <c r="J75" i="15"/>
  <c r="J74" i="15"/>
  <c r="J73" i="15"/>
  <c r="J72" i="15"/>
  <c r="J71" i="15"/>
  <c r="J70" i="15"/>
  <c r="J69" i="15"/>
  <c r="J68" i="15"/>
  <c r="J67" i="15"/>
  <c r="J66" i="15"/>
  <c r="J65" i="15"/>
  <c r="J64" i="15"/>
  <c r="J63" i="15"/>
  <c r="J62" i="15"/>
  <c r="J61" i="15"/>
  <c r="J60" i="15"/>
  <c r="J59" i="15"/>
  <c r="J58" i="15"/>
  <c r="J57" i="15"/>
  <c r="J56" i="15"/>
  <c r="J55" i="15"/>
  <c r="J52" i="15"/>
  <c r="J51" i="15"/>
  <c r="J50" i="15"/>
  <c r="J49" i="15"/>
  <c r="J48" i="15"/>
  <c r="J47" i="15"/>
  <c r="J46" i="15"/>
  <c r="J45" i="15"/>
  <c r="J44" i="15"/>
  <c r="J43" i="15"/>
  <c r="J42" i="15"/>
  <c r="J41" i="15"/>
  <c r="J40" i="15"/>
  <c r="J39" i="15"/>
  <c r="J38" i="15"/>
  <c r="J37" i="15"/>
  <c r="J36" i="15"/>
  <c r="J35" i="15"/>
  <c r="J34" i="15"/>
  <c r="J33" i="15"/>
  <c r="J32" i="15"/>
  <c r="J31" i="15"/>
  <c r="J30" i="15"/>
  <c r="J29" i="15"/>
  <c r="J28" i="15"/>
  <c r="J27" i="15"/>
  <c r="J26" i="15"/>
  <c r="J25" i="15"/>
  <c r="J24" i="15"/>
  <c r="J23" i="15"/>
  <c r="J22" i="15"/>
  <c r="J21" i="15"/>
  <c r="J20" i="15"/>
  <c r="J7" i="15"/>
  <c r="J8" i="15"/>
  <c r="J9" i="15"/>
  <c r="J10" i="15"/>
  <c r="J11" i="15"/>
  <c r="J12" i="15"/>
  <c r="J13" i="15"/>
  <c r="J14" i="15"/>
  <c r="J15" i="15"/>
  <c r="J16" i="15"/>
  <c r="J17" i="15"/>
  <c r="J6" i="15"/>
  <c r="G8" i="14"/>
  <c r="G150" i="14" s="1"/>
  <c r="F8" i="14"/>
  <c r="F150" i="14" s="1"/>
  <c r="J88" i="15" l="1"/>
  <c r="J18" i="15"/>
  <c r="J121" i="15"/>
  <c r="J53" i="15"/>
  <c r="J155" i="15"/>
</calcChain>
</file>

<file path=xl/sharedStrings.xml><?xml version="1.0" encoding="utf-8"?>
<sst xmlns="http://schemas.openxmlformats.org/spreadsheetml/2006/main" count="736" uniqueCount="190">
  <si>
    <t>Объект закупки</t>
  </si>
  <si>
    <t>ВСЕГО:</t>
  </si>
  <si>
    <t>шт.</t>
  </si>
  <si>
    <t>усл. ед.</t>
  </si>
  <si>
    <t>Таблица расчета начальной (максимальной) цены договора на оказание услуг по техническому обслуживанию и текущему ремонту электромеханических ворот для нужд автобазы УФПС г. Санкт-Петербурга и Ленинградской области</t>
  </si>
  <si>
    <t>Ролик</t>
  </si>
  <si>
    <t>Петля</t>
  </si>
  <si>
    <t>Нижний профиль</t>
  </si>
  <si>
    <t>Комплект профилей калитки</t>
  </si>
  <si>
    <t>Контакт калитки</t>
  </si>
  <si>
    <t>Несущий трос секционных ворот</t>
  </si>
  <si>
    <t>Направляющая</t>
  </si>
  <si>
    <t>Муфта вала</t>
  </si>
  <si>
    <t>Цепной редуктор</t>
  </si>
  <si>
    <t>Вал</t>
  </si>
  <si>
    <t>Замена ролика</t>
  </si>
  <si>
    <t>Замена петли</t>
  </si>
  <si>
    <t>Замена нижнего профиля</t>
  </si>
  <si>
    <t>Замена комплекта профилей калитки</t>
  </si>
  <si>
    <t>Замена контакта калитки</t>
  </si>
  <si>
    <t>Замена несущего троса секционных ворот</t>
  </si>
  <si>
    <t>Замена направляющей</t>
  </si>
  <si>
    <t>Замена муфты вала</t>
  </si>
  <si>
    <t>Замена цепного редуктора</t>
  </si>
  <si>
    <t>Замена вала</t>
  </si>
  <si>
    <t>Итого:</t>
  </si>
  <si>
    <t>м.п.</t>
  </si>
  <si>
    <t>Прогнозируемое коли
чество</t>
  </si>
  <si>
    <t>Устройство защиты от обрыва троса</t>
  </si>
  <si>
    <t>Устройство защиты от обрыва пружины</t>
  </si>
  <si>
    <t>Замена устройства защиты от обрыва троса</t>
  </si>
  <si>
    <t>Замена устройства защиты от обрыва пружины</t>
  </si>
  <si>
    <t>ПРОГНОЗИРУЕМЫЙ ПЕРЕЧЕНЬ ЗАПЧАСТЕЙ ДЛЯ РЕМОНТА ВОРОТ ALUTECH</t>
  </si>
  <si>
    <t>Нижний кронштейн с ходовым роликом</t>
  </si>
  <si>
    <t>Боковая накладка</t>
  </si>
  <si>
    <t>Боковая петля с ходовым роликом</t>
  </si>
  <si>
    <t>Панель 4 м</t>
  </si>
  <si>
    <t>Панель 1,9 м</t>
  </si>
  <si>
    <t xml:space="preserve">Промежуточная петля </t>
  </si>
  <si>
    <t>Нижний концевой профиль с уплотнительной вставкой</t>
  </si>
  <si>
    <t>Ручка</t>
  </si>
  <si>
    <t>Верхний кронштейн с ходовым роликом</t>
  </si>
  <si>
    <t>Угловая стойка с вертикальной направляющей и боковой уплотнительной  вставкой</t>
  </si>
  <si>
    <t>Горизонтальная направляющая</t>
  </si>
  <si>
    <t>Боковой кронштейн</t>
  </si>
  <si>
    <t>Тросовый барабан</t>
  </si>
  <si>
    <t>Кронштейн с предохранительной храповой муфтой</t>
  </si>
  <si>
    <t>Пружина с наконечниками</t>
  </si>
  <si>
    <t>Соединительная муфта</t>
  </si>
  <si>
    <t>Промежуточный кронштейн</t>
  </si>
  <si>
    <t>Верхний концевой профиль с уплотнительной вставкой</t>
  </si>
  <si>
    <t>Храповая муфта</t>
  </si>
  <si>
    <t>Нижняя уплотнительная вставка</t>
  </si>
  <si>
    <t>Профиль усиливающий</t>
  </si>
  <si>
    <t>Регулируемый подвес</t>
  </si>
  <si>
    <t>Нижний кронштейн с защитой от обрыва троса</t>
  </si>
  <si>
    <t>Стойка с вертикальной направляющей</t>
  </si>
  <si>
    <t>Пружинный засов</t>
  </si>
  <si>
    <t>Перемычка задняя</t>
  </si>
  <si>
    <t>Цепь аварийного подъема</t>
  </si>
  <si>
    <t>Плата управления</t>
  </si>
  <si>
    <t>Радиусный профиль</t>
  </si>
  <si>
    <t>Несущий трос</t>
  </si>
  <si>
    <t>Защита от обрыва пружины</t>
  </si>
  <si>
    <t>шт..</t>
  </si>
  <si>
    <t>Замена нижнего кронштейна с ходовым роликом</t>
  </si>
  <si>
    <t>Замена боковой накладки</t>
  </si>
  <si>
    <t>Замена боковой петли с ходовым роликом</t>
  </si>
  <si>
    <t>Замена панели 4 м</t>
  </si>
  <si>
    <t>Замена панели 1,9 м</t>
  </si>
  <si>
    <t xml:space="preserve">Замена промежуточной петли </t>
  </si>
  <si>
    <t>Замена нижнего концевого профиля с уплотнительной вставкой</t>
  </si>
  <si>
    <t>Замена ручки</t>
  </si>
  <si>
    <t>Замена верхнего кронштейна с ходовым роликом</t>
  </si>
  <si>
    <t>Замена угловой стойки с вертикальной направляющей и боковой уплотнительной  вставкой</t>
  </si>
  <si>
    <t>Замена горизонтальной направляющей</t>
  </si>
  <si>
    <t>Замена бокового кронштейна</t>
  </si>
  <si>
    <t>Замена тросового барабана</t>
  </si>
  <si>
    <t>Замена кронштейна с предохранительной храповой муфтой</t>
  </si>
  <si>
    <t>Замена пружины с наконечниками</t>
  </si>
  <si>
    <t>Замена соединительной муфты</t>
  </si>
  <si>
    <t>Замена промежуточного кронштейна</t>
  </si>
  <si>
    <t>Замена верхнего концевого профиля с уплотнительной вставкой</t>
  </si>
  <si>
    <t>Замена демпфера</t>
  </si>
  <si>
    <t>Замена храповой муфты</t>
  </si>
  <si>
    <t>Замена нижней уплотнительной вставки</t>
  </si>
  <si>
    <t>Замена профиля усиливающего</t>
  </si>
  <si>
    <t>Замена регулируемого подвеса</t>
  </si>
  <si>
    <t>Замена нижнего кронштейна с защитой от обрыва троса</t>
  </si>
  <si>
    <t>Замена стойки с вертикальной направляющей</t>
  </si>
  <si>
    <t>Замена пружинного засова</t>
  </si>
  <si>
    <t>Замена перемычки задней</t>
  </si>
  <si>
    <t>Замена цепи аварийного подъема</t>
  </si>
  <si>
    <t>Замена платы управления</t>
  </si>
  <si>
    <t>Замена радиусного профиля</t>
  </si>
  <si>
    <t>Замена несущего троса</t>
  </si>
  <si>
    <t>Замена защиты от обрыва пружины</t>
  </si>
  <si>
    <t>ПРОГНОЗИРУЕМЫЙ ПЕРЕЧЕНЬ ЗАПЧАСТЕЙ ДЛЯ РЕМОНТА ВОРОТ DOORHAN</t>
  </si>
  <si>
    <t>Роликовая опора</t>
  </si>
  <si>
    <t xml:space="preserve">Нижний кронштейн </t>
  </si>
  <si>
    <t>Концевой опорный кронштейн</t>
  </si>
  <si>
    <t>С образный профиль</t>
  </si>
  <si>
    <t>Боковая крышка</t>
  </si>
  <si>
    <t>Барабан</t>
  </si>
  <si>
    <t>Внутренний опорный кронштейн</t>
  </si>
  <si>
    <t>Верхний уплотнитель</t>
  </si>
  <si>
    <t>Нижний уплотнитель</t>
  </si>
  <si>
    <t>Ручка ступенька</t>
  </si>
  <si>
    <t>Задвижка</t>
  </si>
  <si>
    <t>Замок</t>
  </si>
  <si>
    <t xml:space="preserve">Электропривод </t>
  </si>
  <si>
    <t>Балансирующий пружинный механизм</t>
  </si>
  <si>
    <t xml:space="preserve">Кронштейн крепления к потолку </t>
  </si>
  <si>
    <t>м.п..</t>
  </si>
  <si>
    <t>ПРОГНОЗИРУЕМЫЙ ПЕРЕЧЕНЬ РАБОТ ПО ТЕКУЩЕМУ РЕМОНТУ ВОРОТ DOORHAN</t>
  </si>
  <si>
    <t>ПРОГНОЗИРУЕМЫЙ ПЕРЕЧЕНЬ РАБОТ ПО ТЕКУЩЕМУ РЕМОНТУ ВОРОТ ALUTECH</t>
  </si>
  <si>
    <t>Замена роликовой опоры</t>
  </si>
  <si>
    <t xml:space="preserve">Замена нижнего кронштейна </t>
  </si>
  <si>
    <t>Замена концевого опорного кронштейна</t>
  </si>
  <si>
    <t>Замена С образного профиля</t>
  </si>
  <si>
    <t>Замена боковой крышки</t>
  </si>
  <si>
    <t>Замена барабана</t>
  </si>
  <si>
    <t>Замена внутреннего опорного кронштейна</t>
  </si>
  <si>
    <t>Замена верхнего уплотнителя</t>
  </si>
  <si>
    <t>Замена нижнего уплотнителя</t>
  </si>
  <si>
    <t>Замена боковаой крышки</t>
  </si>
  <si>
    <t>Замена ручки ступеньки</t>
  </si>
  <si>
    <t>Замена задвижки</t>
  </si>
  <si>
    <t xml:space="preserve">Замена электропривода </t>
  </si>
  <si>
    <t>Замена балансирующего пружинного механизма</t>
  </si>
  <si>
    <t xml:space="preserve">Замена кронштейна крепления к потолку </t>
  </si>
  <si>
    <t>Подъемно-секционные ворота DoorHan, размер 3500х4000 с калиткой с электроприводом № 1</t>
  </si>
  <si>
    <t>Подъемно-секционные ворота DoorHan, размер 3500х4000 с калиткой с электроприводом № 2</t>
  </si>
  <si>
    <t>Подъемно-секционные ворота DoorHan, размер 3500х4000 без калитки с электроприводом № 3</t>
  </si>
  <si>
    <t>Подъемно-секционные ворота DoorHan, размер 3500х4000 без калитки с электроприводом № 4</t>
  </si>
  <si>
    <t>Противопожарные подъемно-секционные ворота DoorHan, размер 3500х3500 без калитки с электроприводом № 5</t>
  </si>
  <si>
    <t>Противопожарные подъемно-секционные ворота DoorHan, размер 1915х2200 без калитки с электроприводом № 6</t>
  </si>
  <si>
    <t>Подъемно-секционные ворота «Alutech», размер 4000х4500 без калитки с электроприводом № 7</t>
  </si>
  <si>
    <t>Подъемно-секционные ворота «Alutech», размер 4000х4500 без калитки с электроприводом № 8</t>
  </si>
  <si>
    <t>Подъемно-секционные ворота «Alutech», размер 4000х4500 без калитки с электроприводом № 9</t>
  </si>
  <si>
    <t>Подъемно-секционные ворота «Alutech», размер 4000х4500 с калиткой с электроприводом № 10</t>
  </si>
  <si>
    <t>Подъемно-секционные ворота «Alutech», размер 4000х4500 с калиткой с электроприводом № 11</t>
  </si>
  <si>
    <t>Подъемно-секционные ворота «Alutech», размер 1915х2200 с калиткой с электроприводом № 12</t>
  </si>
  <si>
    <t>Демпфер</t>
  </si>
  <si>
    <t>Итого за 12 месяцев:</t>
  </si>
  <si>
    <t>ТЕХНИЧЕСКОЕ ОБСЛУЖИВАНИЕ ЭЛЕКТРОМЕХАНИЧЕСКИХ ВОРОТ</t>
  </si>
  <si>
    <t>№</t>
  </si>
  <si>
    <t>ПРОГНОЗИРУЕМЫЙ ПЕРЕЧЕНЬ РАБОТ И ЗАПЧАСТЕЙ ДЛЯ ТЕКУЩЕГО РЕМОНТА</t>
  </si>
  <si>
    <t>Замена замка</t>
  </si>
  <si>
    <t>Секция  ворот DoorHan 3, 5 метра</t>
  </si>
  <si>
    <t>Секция  ворот DoorHan 1, 9 метра  противопожарных</t>
  </si>
  <si>
    <t>Замена секции  ворот DoorHan 3, 5 метра</t>
  </si>
  <si>
    <t>Замена секции  ворот DoorHan 1, 9 метра  противопожарных</t>
  </si>
  <si>
    <t xml:space="preserve">РАСЧЕТ СТОИМОСТИ </t>
  </si>
  <si>
    <t>№ п/п</t>
  </si>
  <si>
    <t>Наименование услуги</t>
  </si>
  <si>
    <t>Характеристика</t>
  </si>
  <si>
    <t>Прогнозируемое количество</t>
  </si>
  <si>
    <t>Срок оказания услуг, месяцев</t>
  </si>
  <si>
    <t xml:space="preserve">Стоимость  </t>
  </si>
  <si>
    <t>Стоимость без НДС, руб.</t>
  </si>
  <si>
    <t>Ставка НДС (%)</t>
  </si>
  <si>
    <t>НДС,  руб.</t>
  </si>
  <si>
    <t>Всего стоимость с НДС, руб.</t>
  </si>
  <si>
    <t>В соответствии с техническим заданием</t>
  </si>
  <si>
    <t>Единица измерения</t>
  </si>
  <si>
    <t>ИТОГО:</t>
  </si>
  <si>
    <t>Подъемно-секционные ворота «Alutech», размер 4000х4500 с калиткой с электроприводом № 6</t>
  </si>
  <si>
    <t>Доводчик калитки</t>
  </si>
  <si>
    <t>Замена доводчика калитки</t>
  </si>
  <si>
    <t>Калитка</t>
  </si>
  <si>
    <t>Окно</t>
  </si>
  <si>
    <t>Замена калитки</t>
  </si>
  <si>
    <t>Замена окна</t>
  </si>
  <si>
    <t>Замена угловой стойки с вертикальной направляющей и боковой уплотнительной вставкой</t>
  </si>
  <si>
    <t>Подъемно-секционные ворота «DoorHan», размер 3500х4000 без калитки с электроприводом № 2</t>
  </si>
  <si>
    <t>ПРОГНОЗИРУЕМЫЙ ПЕРЕЧЕНЬ ЗАПЧАСТЕЙ ДЛЯ РЕМОНТА ВОРОТ «DoorHan»</t>
  </si>
  <si>
    <t>Секция  ворот «DoorHan» 3,5 метра</t>
  </si>
  <si>
    <t>ПРОГНОЗИРУЕМЫЙ ПЕРЕЧЕНЬ РАБОТ ПО ТЕКУЩЕМУ РЕМОНТУ ВОРОТ «DoorHan»</t>
  </si>
  <si>
    <t>Замена секции  ворот «DoorHan» 3,5 метра</t>
  </si>
  <si>
    <t>Боковая крышка левая</t>
  </si>
  <si>
    <t>Боковая крышка правая</t>
  </si>
  <si>
    <t>Замена боковой крышки левой</t>
  </si>
  <si>
    <t>Замена боковой крышки правой</t>
  </si>
  <si>
    <t>Страна производитель</t>
  </si>
  <si>
    <t>Цена без НДС</t>
  </si>
  <si>
    <t>Цена с НДС</t>
  </si>
  <si>
    <t>Общая, начальная (максимальная) цена  за единицу , в руб. с учетом НДС  (22%)</t>
  </si>
  <si>
    <t>Всего Начальная (максимальная) цена договора , в  руб., с учетом НДС  (22%)</t>
  </si>
  <si>
    <t>Цены исполнителей, рублей (с НДС - 22%)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</si>
</sst>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6" fillId="0" borderId="1" xfId="0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right" vertical="center"/>
    </xf>
    <xf numFmtId="4" fontId="4" fillId="0" borderId="1" xfId="0" applyNumberFormat="1" applyFont="1" applyFill="1" applyBorder="1" applyAlignment="1">
      <alignment horizontal="right" vertical="center"/>
    </xf>
    <xf numFmtId="4" fontId="1" fillId="0" borderId="0" xfId="0" applyNumberFormat="1" applyFont="1" applyFill="1" applyBorder="1" applyAlignment="1">
      <alignment horizontal="right" vertical="center"/>
    </xf>
    <xf numFmtId="0" fontId="3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justify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4" fontId="3" fillId="0" borderId="0" xfId="0" applyNumberFormat="1" applyFont="1" applyFill="1"/>
    <xf numFmtId="2" fontId="3" fillId="0" borderId="0" xfId="0" applyNumberFormat="1" applyFont="1" applyFill="1"/>
    <xf numFmtId="4" fontId="9" fillId="0" borderId="1" xfId="0" applyNumberFormat="1" applyFont="1" applyFill="1" applyBorder="1" applyAlignment="1">
      <alignment horizontal="right" vertical="center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justify" vertical="center" wrapText="1"/>
    </xf>
    <xf numFmtId="4" fontId="13" fillId="0" borderId="1" xfId="0" applyNumberFormat="1" applyFont="1" applyFill="1" applyBorder="1" applyAlignment="1">
      <alignment horizontal="right" vertical="center"/>
    </xf>
    <xf numFmtId="4" fontId="14" fillId="0" borderId="1" xfId="0" applyNumberFormat="1" applyFont="1" applyFill="1" applyBorder="1" applyAlignment="1">
      <alignment horizontal="right" vertical="center"/>
    </xf>
    <xf numFmtId="0" fontId="10" fillId="0" borderId="0" xfId="0" applyFont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4" fontId="10" fillId="0" borderId="1" xfId="0" applyNumberFormat="1" applyFont="1" applyBorder="1" applyAlignment="1">
      <alignment vertical="center" wrapText="1"/>
    </xf>
    <xf numFmtId="4" fontId="11" fillId="0" borderId="1" xfId="0" applyNumberFormat="1" applyFont="1" applyBorder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4" fontId="10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6EC482"/>
      <color rgb="FF66FF33"/>
      <color rgb="FF00CC00"/>
      <color rgb="FFFFFF99"/>
      <color rgb="FF33CC33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54"/>
  <sheetViews>
    <sheetView tabSelected="1" zoomScale="110" zoomScaleNormal="110" workbookViewId="0">
      <selection sqref="A1:G1"/>
    </sheetView>
  </sheetViews>
  <sheetFormatPr defaultColWidth="9.140625" defaultRowHeight="12.75" x14ac:dyDescent="0.2"/>
  <cols>
    <col min="1" max="1" width="2.85546875" style="5" bestFit="1" customWidth="1"/>
    <col min="2" max="2" width="60.7109375" style="5" customWidth="1"/>
    <col min="3" max="4" width="8.7109375" style="5" customWidth="1"/>
    <col min="5" max="5" width="12.28515625" style="5" bestFit="1" customWidth="1"/>
    <col min="6" max="7" width="11.7109375" style="5" customWidth="1"/>
    <col min="8" max="8" width="9.85546875" style="5" bestFit="1" customWidth="1"/>
    <col min="9" max="16384" width="9.140625" style="5"/>
  </cols>
  <sheetData>
    <row r="1" spans="1:9" ht="33" customHeight="1" x14ac:dyDescent="0.2">
      <c r="A1" s="29" t="s">
        <v>4</v>
      </c>
      <c r="B1" s="29"/>
      <c r="C1" s="29"/>
      <c r="D1" s="29"/>
      <c r="E1" s="29"/>
      <c r="F1" s="29"/>
      <c r="G1" s="29"/>
    </row>
    <row r="2" spans="1:9" ht="20.25" customHeight="1" x14ac:dyDescent="0.2">
      <c r="A2" s="30" t="s">
        <v>146</v>
      </c>
      <c r="B2" s="31" t="s">
        <v>0</v>
      </c>
      <c r="C2" s="31" t="s">
        <v>27</v>
      </c>
      <c r="D2" s="31" t="s">
        <v>165</v>
      </c>
      <c r="E2" s="31" t="s">
        <v>189</v>
      </c>
      <c r="F2" s="31"/>
      <c r="G2" s="31"/>
    </row>
    <row r="3" spans="1:9" ht="61.5" customHeight="1" x14ac:dyDescent="0.2">
      <c r="A3" s="30"/>
      <c r="B3" s="31"/>
      <c r="C3" s="31"/>
      <c r="D3" s="31"/>
      <c r="E3" s="1" t="s">
        <v>184</v>
      </c>
      <c r="F3" s="1" t="s">
        <v>185</v>
      </c>
      <c r="G3" s="1" t="s">
        <v>186</v>
      </c>
    </row>
    <row r="4" spans="1:9" ht="15" customHeight="1" x14ac:dyDescent="0.2">
      <c r="A4" s="32" t="s">
        <v>145</v>
      </c>
      <c r="B4" s="32"/>
      <c r="C4" s="32"/>
      <c r="D4" s="32"/>
      <c r="E4" s="32"/>
      <c r="F4" s="32"/>
      <c r="G4" s="32"/>
    </row>
    <row r="5" spans="1:9" ht="25.5" x14ac:dyDescent="0.2">
      <c r="A5" s="6">
        <v>1</v>
      </c>
      <c r="B5" s="7" t="s">
        <v>175</v>
      </c>
      <c r="C5" s="8">
        <v>1</v>
      </c>
      <c r="D5" s="6" t="s">
        <v>3</v>
      </c>
      <c r="E5" s="2"/>
      <c r="F5" s="2"/>
      <c r="G5" s="2"/>
      <c r="H5" s="12"/>
      <c r="I5" s="11"/>
    </row>
    <row r="6" spans="1:9" ht="25.5" x14ac:dyDescent="0.2">
      <c r="A6" s="6">
        <v>2</v>
      </c>
      <c r="B6" s="7" t="s">
        <v>167</v>
      </c>
      <c r="C6" s="8">
        <v>1</v>
      </c>
      <c r="D6" s="6" t="s">
        <v>3</v>
      </c>
      <c r="E6" s="2"/>
      <c r="F6" s="2"/>
      <c r="G6" s="2"/>
      <c r="H6" s="12"/>
      <c r="I6" s="11"/>
    </row>
    <row r="7" spans="1:9" ht="25.5" x14ac:dyDescent="0.2">
      <c r="A7" s="6">
        <v>3</v>
      </c>
      <c r="B7" s="7" t="s">
        <v>140</v>
      </c>
      <c r="C7" s="8">
        <v>1</v>
      </c>
      <c r="D7" s="6" t="s">
        <v>3</v>
      </c>
      <c r="E7" s="2"/>
      <c r="F7" s="2"/>
      <c r="G7" s="2"/>
      <c r="H7" s="12"/>
      <c r="I7" s="11"/>
    </row>
    <row r="8" spans="1:9" x14ac:dyDescent="0.2">
      <c r="A8" s="28" t="s">
        <v>144</v>
      </c>
      <c r="B8" s="28"/>
      <c r="C8" s="28"/>
      <c r="D8" s="28"/>
      <c r="E8" s="3"/>
      <c r="F8" s="3">
        <f>SUM(F5:F7)</f>
        <v>0</v>
      </c>
      <c r="G8" s="3">
        <f>SUM(G5:G7)</f>
        <v>0</v>
      </c>
    </row>
    <row r="9" spans="1:9" ht="15" x14ac:dyDescent="0.2">
      <c r="A9" s="32" t="s">
        <v>147</v>
      </c>
      <c r="B9" s="32"/>
      <c r="C9" s="32"/>
      <c r="D9" s="32"/>
      <c r="E9" s="32"/>
      <c r="F9" s="32"/>
      <c r="G9" s="32"/>
    </row>
    <row r="10" spans="1:9" x14ac:dyDescent="0.2">
      <c r="A10" s="27" t="s">
        <v>32</v>
      </c>
      <c r="B10" s="27"/>
      <c r="C10" s="27"/>
      <c r="D10" s="27"/>
      <c r="E10" s="27"/>
      <c r="F10" s="27"/>
      <c r="G10" s="27"/>
    </row>
    <row r="11" spans="1:9" x14ac:dyDescent="0.2">
      <c r="A11" s="6">
        <v>1</v>
      </c>
      <c r="B11" s="7" t="s">
        <v>33</v>
      </c>
      <c r="C11" s="8">
        <v>1</v>
      </c>
      <c r="D11" s="6" t="s">
        <v>2</v>
      </c>
      <c r="E11" s="2"/>
      <c r="F11" s="2"/>
      <c r="G11" s="2"/>
      <c r="H11" s="12"/>
    </row>
    <row r="12" spans="1:9" x14ac:dyDescent="0.2">
      <c r="A12" s="6">
        <v>2</v>
      </c>
      <c r="B12" s="7" t="s">
        <v>34</v>
      </c>
      <c r="C12" s="8">
        <v>0</v>
      </c>
      <c r="D12" s="6" t="s">
        <v>26</v>
      </c>
      <c r="E12" s="2"/>
      <c r="F12" s="2"/>
      <c r="G12" s="2"/>
      <c r="H12" s="12"/>
    </row>
    <row r="13" spans="1:9" x14ac:dyDescent="0.2">
      <c r="A13" s="6">
        <v>3</v>
      </c>
      <c r="B13" s="7" t="s">
        <v>35</v>
      </c>
      <c r="C13" s="8">
        <v>0</v>
      </c>
      <c r="D13" s="6" t="s">
        <v>2</v>
      </c>
      <c r="E13" s="2"/>
      <c r="F13" s="2"/>
      <c r="G13" s="2"/>
      <c r="H13" s="12"/>
    </row>
    <row r="14" spans="1:9" x14ac:dyDescent="0.2">
      <c r="A14" s="6">
        <v>4</v>
      </c>
      <c r="B14" s="7" t="s">
        <v>36</v>
      </c>
      <c r="C14" s="8">
        <v>0</v>
      </c>
      <c r="D14" s="6" t="s">
        <v>2</v>
      </c>
      <c r="E14" s="2"/>
      <c r="F14" s="2"/>
      <c r="G14" s="2"/>
      <c r="H14" s="12"/>
    </row>
    <row r="15" spans="1:9" x14ac:dyDescent="0.2">
      <c r="A15" s="6">
        <v>5</v>
      </c>
      <c r="B15" s="7" t="s">
        <v>38</v>
      </c>
      <c r="C15" s="8">
        <v>1</v>
      </c>
      <c r="D15" s="6" t="s">
        <v>2</v>
      </c>
      <c r="E15" s="2"/>
      <c r="F15" s="2"/>
      <c r="G15" s="2"/>
      <c r="H15" s="12"/>
    </row>
    <row r="16" spans="1:9" x14ac:dyDescent="0.2">
      <c r="A16" s="6">
        <v>6</v>
      </c>
      <c r="B16" s="7" t="s">
        <v>39</v>
      </c>
      <c r="C16" s="8">
        <v>1</v>
      </c>
      <c r="D16" s="6" t="s">
        <v>26</v>
      </c>
      <c r="E16" s="2"/>
      <c r="F16" s="2"/>
      <c r="G16" s="2"/>
      <c r="H16" s="12"/>
    </row>
    <row r="17" spans="1:8" x14ac:dyDescent="0.2">
      <c r="A17" s="6">
        <v>7</v>
      </c>
      <c r="B17" s="7" t="s">
        <v>40</v>
      </c>
      <c r="C17" s="8">
        <v>0</v>
      </c>
      <c r="D17" s="6" t="s">
        <v>64</v>
      </c>
      <c r="E17" s="2"/>
      <c r="F17" s="2"/>
      <c r="G17" s="2"/>
      <c r="H17" s="12"/>
    </row>
    <row r="18" spans="1:8" x14ac:dyDescent="0.2">
      <c r="A18" s="6">
        <v>8</v>
      </c>
      <c r="B18" s="7" t="s">
        <v>41</v>
      </c>
      <c r="C18" s="8">
        <v>1</v>
      </c>
      <c r="D18" s="6" t="s">
        <v>2</v>
      </c>
      <c r="E18" s="2"/>
      <c r="F18" s="2"/>
      <c r="G18" s="2"/>
      <c r="H18" s="12"/>
    </row>
    <row r="19" spans="1:8" ht="25.5" x14ac:dyDescent="0.2">
      <c r="A19" s="6">
        <v>9</v>
      </c>
      <c r="B19" s="7" t="s">
        <v>42</v>
      </c>
      <c r="C19" s="8">
        <v>0</v>
      </c>
      <c r="D19" s="6" t="s">
        <v>2</v>
      </c>
      <c r="E19" s="2"/>
      <c r="F19" s="2"/>
      <c r="G19" s="2"/>
      <c r="H19" s="12"/>
    </row>
    <row r="20" spans="1:8" x14ac:dyDescent="0.2">
      <c r="A20" s="6">
        <v>10</v>
      </c>
      <c r="B20" s="7" t="s">
        <v>43</v>
      </c>
      <c r="C20" s="8">
        <v>0</v>
      </c>
      <c r="D20" s="6" t="s">
        <v>26</v>
      </c>
      <c r="E20" s="2"/>
      <c r="F20" s="2"/>
      <c r="G20" s="2"/>
      <c r="H20" s="12"/>
    </row>
    <row r="21" spans="1:8" x14ac:dyDescent="0.2">
      <c r="A21" s="6">
        <v>11</v>
      </c>
      <c r="B21" s="7" t="s">
        <v>44</v>
      </c>
      <c r="C21" s="8">
        <v>1</v>
      </c>
      <c r="D21" s="6" t="s">
        <v>2</v>
      </c>
      <c r="E21" s="2"/>
      <c r="F21" s="2"/>
      <c r="G21" s="2"/>
      <c r="H21" s="12"/>
    </row>
    <row r="22" spans="1:8" x14ac:dyDescent="0.2">
      <c r="A22" s="6">
        <v>12</v>
      </c>
      <c r="B22" s="7" t="s">
        <v>45</v>
      </c>
      <c r="C22" s="8">
        <v>0</v>
      </c>
      <c r="D22" s="6" t="s">
        <v>2</v>
      </c>
      <c r="E22" s="2"/>
      <c r="F22" s="2"/>
      <c r="G22" s="2"/>
      <c r="H22" s="12"/>
    </row>
    <row r="23" spans="1:8" x14ac:dyDescent="0.2">
      <c r="A23" s="6">
        <v>13</v>
      </c>
      <c r="B23" s="7" t="s">
        <v>46</v>
      </c>
      <c r="C23" s="8">
        <v>0</v>
      </c>
      <c r="D23" s="6" t="s">
        <v>2</v>
      </c>
      <c r="E23" s="2"/>
      <c r="F23" s="2"/>
      <c r="G23" s="2"/>
      <c r="H23" s="12"/>
    </row>
    <row r="24" spans="1:8" x14ac:dyDescent="0.2">
      <c r="A24" s="6">
        <v>14</v>
      </c>
      <c r="B24" s="7" t="s">
        <v>47</v>
      </c>
      <c r="C24" s="8">
        <v>1</v>
      </c>
      <c r="D24" s="6" t="s">
        <v>2</v>
      </c>
      <c r="E24" s="2"/>
      <c r="F24" s="2"/>
      <c r="G24" s="2"/>
      <c r="H24" s="12"/>
    </row>
    <row r="25" spans="1:8" x14ac:dyDescent="0.2">
      <c r="A25" s="6">
        <v>15</v>
      </c>
      <c r="B25" s="7" t="s">
        <v>48</v>
      </c>
      <c r="C25" s="8">
        <v>0</v>
      </c>
      <c r="D25" s="6" t="s">
        <v>64</v>
      </c>
      <c r="E25" s="2"/>
      <c r="F25" s="2"/>
      <c r="G25" s="2"/>
      <c r="H25" s="12"/>
    </row>
    <row r="26" spans="1:8" x14ac:dyDescent="0.2">
      <c r="A26" s="6">
        <v>16</v>
      </c>
      <c r="B26" s="7" t="s">
        <v>49</v>
      </c>
      <c r="C26" s="8">
        <v>1</v>
      </c>
      <c r="D26" s="6" t="s">
        <v>2</v>
      </c>
      <c r="E26" s="2"/>
      <c r="F26" s="2"/>
      <c r="G26" s="2"/>
      <c r="H26" s="12"/>
    </row>
    <row r="27" spans="1:8" x14ac:dyDescent="0.2">
      <c r="A27" s="6">
        <v>17</v>
      </c>
      <c r="B27" s="7" t="s">
        <v>14</v>
      </c>
      <c r="C27" s="8">
        <v>0</v>
      </c>
      <c r="D27" s="6" t="s">
        <v>26</v>
      </c>
      <c r="E27" s="2"/>
      <c r="F27" s="2"/>
      <c r="G27" s="2"/>
      <c r="H27" s="12"/>
    </row>
    <row r="28" spans="1:8" x14ac:dyDescent="0.2">
      <c r="A28" s="6">
        <v>18</v>
      </c>
      <c r="B28" s="7" t="s">
        <v>50</v>
      </c>
      <c r="C28" s="8">
        <v>0</v>
      </c>
      <c r="D28" s="6" t="s">
        <v>26</v>
      </c>
      <c r="E28" s="2"/>
      <c r="F28" s="2"/>
      <c r="G28" s="2"/>
      <c r="H28" s="12"/>
    </row>
    <row r="29" spans="1:8" x14ac:dyDescent="0.2">
      <c r="A29" s="6">
        <v>19</v>
      </c>
      <c r="B29" s="7" t="s">
        <v>143</v>
      </c>
      <c r="C29" s="8">
        <v>0</v>
      </c>
      <c r="D29" s="6" t="s">
        <v>2</v>
      </c>
      <c r="E29" s="2"/>
      <c r="F29" s="2"/>
      <c r="G29" s="2"/>
      <c r="H29" s="12"/>
    </row>
    <row r="30" spans="1:8" x14ac:dyDescent="0.2">
      <c r="A30" s="6">
        <v>20</v>
      </c>
      <c r="B30" s="7" t="s">
        <v>51</v>
      </c>
      <c r="C30" s="8">
        <v>0</v>
      </c>
      <c r="D30" s="6" t="s">
        <v>2</v>
      </c>
      <c r="E30" s="2"/>
      <c r="F30" s="2"/>
      <c r="G30" s="2"/>
      <c r="H30" s="12"/>
    </row>
    <row r="31" spans="1:8" x14ac:dyDescent="0.2">
      <c r="A31" s="6">
        <v>21</v>
      </c>
      <c r="B31" s="7" t="s">
        <v>52</v>
      </c>
      <c r="C31" s="8">
        <v>0</v>
      </c>
      <c r="D31" s="6" t="s">
        <v>26</v>
      </c>
      <c r="E31" s="13"/>
      <c r="F31" s="2"/>
      <c r="G31" s="2"/>
      <c r="H31" s="12"/>
    </row>
    <row r="32" spans="1:8" x14ac:dyDescent="0.2">
      <c r="A32" s="6">
        <v>22</v>
      </c>
      <c r="B32" s="7" t="s">
        <v>53</v>
      </c>
      <c r="C32" s="8">
        <v>0</v>
      </c>
      <c r="D32" s="6" t="s">
        <v>26</v>
      </c>
      <c r="E32" s="2"/>
      <c r="F32" s="2"/>
      <c r="G32" s="2"/>
      <c r="H32" s="12"/>
    </row>
    <row r="33" spans="1:8" x14ac:dyDescent="0.2">
      <c r="A33" s="6">
        <v>23</v>
      </c>
      <c r="B33" s="7" t="s">
        <v>54</v>
      </c>
      <c r="C33" s="8">
        <v>0</v>
      </c>
      <c r="D33" s="6" t="s">
        <v>2</v>
      </c>
      <c r="E33" s="2"/>
      <c r="F33" s="2"/>
      <c r="G33" s="2"/>
      <c r="H33" s="12"/>
    </row>
    <row r="34" spans="1:8" x14ac:dyDescent="0.2">
      <c r="A34" s="6">
        <v>24</v>
      </c>
      <c r="B34" s="7" t="s">
        <v>55</v>
      </c>
      <c r="C34" s="8">
        <v>1</v>
      </c>
      <c r="D34" s="6" t="s">
        <v>2</v>
      </c>
      <c r="E34" s="2"/>
      <c r="F34" s="2"/>
      <c r="G34" s="2"/>
      <c r="H34" s="12"/>
    </row>
    <row r="35" spans="1:8" x14ac:dyDescent="0.2">
      <c r="A35" s="6">
        <v>25</v>
      </c>
      <c r="B35" s="7" t="s">
        <v>56</v>
      </c>
      <c r="C35" s="8">
        <v>0</v>
      </c>
      <c r="D35" s="6" t="s">
        <v>26</v>
      </c>
      <c r="E35" s="2"/>
      <c r="F35" s="2"/>
      <c r="G35" s="2"/>
      <c r="H35" s="12"/>
    </row>
    <row r="36" spans="1:8" x14ac:dyDescent="0.2">
      <c r="A36" s="6">
        <v>26</v>
      </c>
      <c r="B36" s="7" t="s">
        <v>170</v>
      </c>
      <c r="C36" s="8">
        <v>0</v>
      </c>
      <c r="D36" s="6" t="s">
        <v>2</v>
      </c>
      <c r="E36" s="2"/>
      <c r="F36" s="2"/>
      <c r="G36" s="2"/>
      <c r="H36" s="12"/>
    </row>
    <row r="37" spans="1:8" x14ac:dyDescent="0.2">
      <c r="A37" s="6">
        <v>27</v>
      </c>
      <c r="B37" s="7" t="s">
        <v>168</v>
      </c>
      <c r="C37" s="8">
        <v>0</v>
      </c>
      <c r="D37" s="6" t="s">
        <v>2</v>
      </c>
      <c r="E37" s="2"/>
      <c r="F37" s="2"/>
      <c r="G37" s="2"/>
      <c r="H37" s="12"/>
    </row>
    <row r="38" spans="1:8" x14ac:dyDescent="0.2">
      <c r="A38" s="6">
        <v>28</v>
      </c>
      <c r="B38" s="7" t="s">
        <v>57</v>
      </c>
      <c r="C38" s="8">
        <v>0</v>
      </c>
      <c r="D38" s="6" t="s">
        <v>2</v>
      </c>
      <c r="E38" s="2"/>
      <c r="F38" s="2"/>
      <c r="G38" s="2"/>
      <c r="H38" s="12"/>
    </row>
    <row r="39" spans="1:8" x14ac:dyDescent="0.2">
      <c r="A39" s="6">
        <v>29</v>
      </c>
      <c r="B39" s="7" t="s">
        <v>58</v>
      </c>
      <c r="C39" s="8">
        <v>0</v>
      </c>
      <c r="D39" s="6" t="s">
        <v>26</v>
      </c>
      <c r="E39" s="2"/>
      <c r="F39" s="2"/>
      <c r="G39" s="2"/>
      <c r="H39" s="12"/>
    </row>
    <row r="40" spans="1:8" x14ac:dyDescent="0.2">
      <c r="A40" s="6">
        <v>30</v>
      </c>
      <c r="B40" s="7" t="s">
        <v>59</v>
      </c>
      <c r="C40" s="8">
        <v>0</v>
      </c>
      <c r="D40" s="6" t="s">
        <v>2</v>
      </c>
      <c r="E40" s="2"/>
      <c r="F40" s="2"/>
      <c r="G40" s="2"/>
      <c r="H40" s="12"/>
    </row>
    <row r="41" spans="1:8" x14ac:dyDescent="0.2">
      <c r="A41" s="6">
        <v>31</v>
      </c>
      <c r="B41" s="7" t="s">
        <v>171</v>
      </c>
      <c r="C41" s="8">
        <v>0</v>
      </c>
      <c r="D41" s="6" t="s">
        <v>2</v>
      </c>
      <c r="E41" s="2"/>
      <c r="F41" s="2"/>
      <c r="G41" s="2"/>
      <c r="H41" s="12"/>
    </row>
    <row r="42" spans="1:8" x14ac:dyDescent="0.2">
      <c r="A42" s="6">
        <v>32</v>
      </c>
      <c r="B42" s="7" t="s">
        <v>60</v>
      </c>
      <c r="C42" s="8">
        <v>1</v>
      </c>
      <c r="D42" s="6" t="s">
        <v>2</v>
      </c>
      <c r="E42" s="2"/>
      <c r="F42" s="2"/>
      <c r="G42" s="2"/>
      <c r="H42" s="12"/>
    </row>
    <row r="43" spans="1:8" x14ac:dyDescent="0.2">
      <c r="A43" s="6">
        <v>33</v>
      </c>
      <c r="B43" s="7" t="s">
        <v>61</v>
      </c>
      <c r="C43" s="8">
        <v>0</v>
      </c>
      <c r="D43" s="6" t="s">
        <v>2</v>
      </c>
      <c r="E43" s="2"/>
      <c r="F43" s="2"/>
      <c r="G43" s="2"/>
      <c r="H43" s="12"/>
    </row>
    <row r="44" spans="1:8" x14ac:dyDescent="0.2">
      <c r="A44" s="6">
        <v>34</v>
      </c>
      <c r="B44" s="7" t="s">
        <v>62</v>
      </c>
      <c r="C44" s="8">
        <v>1</v>
      </c>
      <c r="D44" s="6" t="s">
        <v>26</v>
      </c>
      <c r="E44" s="2"/>
      <c r="F44" s="2"/>
      <c r="G44" s="2"/>
      <c r="H44" s="12"/>
    </row>
    <row r="45" spans="1:8" x14ac:dyDescent="0.2">
      <c r="A45" s="6">
        <v>35</v>
      </c>
      <c r="B45" s="7" t="s">
        <v>63</v>
      </c>
      <c r="C45" s="8">
        <v>0</v>
      </c>
      <c r="D45" s="6" t="s">
        <v>2</v>
      </c>
      <c r="E45" s="2"/>
      <c r="F45" s="2"/>
      <c r="G45" s="2"/>
      <c r="H45" s="12"/>
    </row>
    <row r="46" spans="1:8" x14ac:dyDescent="0.2">
      <c r="A46" s="28" t="s">
        <v>25</v>
      </c>
      <c r="B46" s="28"/>
      <c r="C46" s="28"/>
      <c r="D46" s="28"/>
      <c r="E46" s="3"/>
      <c r="F46" s="3">
        <f>SUM(F11:F45)</f>
        <v>0</v>
      </c>
      <c r="G46" s="3">
        <f>SUM(G11:G45)</f>
        <v>0</v>
      </c>
    </row>
    <row r="47" spans="1:8" x14ac:dyDescent="0.2">
      <c r="A47" s="27" t="s">
        <v>115</v>
      </c>
      <c r="B47" s="27"/>
      <c r="C47" s="27"/>
      <c r="D47" s="27"/>
      <c r="E47" s="27"/>
      <c r="F47" s="27"/>
      <c r="G47" s="27"/>
    </row>
    <row r="48" spans="1:8" x14ac:dyDescent="0.2">
      <c r="A48" s="6">
        <v>1</v>
      </c>
      <c r="B48" s="7" t="s">
        <v>65</v>
      </c>
      <c r="C48" s="8">
        <v>1</v>
      </c>
      <c r="D48" s="6" t="s">
        <v>2</v>
      </c>
      <c r="E48" s="2"/>
      <c r="F48" s="2"/>
      <c r="G48" s="2"/>
      <c r="H48" s="12"/>
    </row>
    <row r="49" spans="1:8" x14ac:dyDescent="0.2">
      <c r="A49" s="6">
        <v>2</v>
      </c>
      <c r="B49" s="7" t="s">
        <v>66</v>
      </c>
      <c r="C49" s="8">
        <v>0</v>
      </c>
      <c r="D49" s="6" t="s">
        <v>26</v>
      </c>
      <c r="E49" s="2"/>
      <c r="F49" s="2"/>
      <c r="G49" s="2"/>
      <c r="H49" s="12"/>
    </row>
    <row r="50" spans="1:8" x14ac:dyDescent="0.2">
      <c r="A50" s="6">
        <v>3</v>
      </c>
      <c r="B50" s="7" t="s">
        <v>67</v>
      </c>
      <c r="C50" s="8">
        <v>0</v>
      </c>
      <c r="D50" s="6" t="s">
        <v>2</v>
      </c>
      <c r="E50" s="2"/>
      <c r="F50" s="2"/>
      <c r="G50" s="2"/>
      <c r="H50" s="12"/>
    </row>
    <row r="51" spans="1:8" x14ac:dyDescent="0.2">
      <c r="A51" s="6">
        <v>4</v>
      </c>
      <c r="B51" s="7" t="s">
        <v>68</v>
      </c>
      <c r="C51" s="8">
        <v>0</v>
      </c>
      <c r="D51" s="6" t="s">
        <v>2</v>
      </c>
      <c r="E51" s="2"/>
      <c r="F51" s="2"/>
      <c r="G51" s="2"/>
      <c r="H51" s="12"/>
    </row>
    <row r="52" spans="1:8" x14ac:dyDescent="0.2">
      <c r="A52" s="6">
        <v>5</v>
      </c>
      <c r="B52" s="7" t="s">
        <v>70</v>
      </c>
      <c r="C52" s="8">
        <v>1</v>
      </c>
      <c r="D52" s="6" t="s">
        <v>2</v>
      </c>
      <c r="E52" s="2"/>
      <c r="F52" s="2"/>
      <c r="G52" s="2"/>
      <c r="H52" s="12"/>
    </row>
    <row r="53" spans="1:8" x14ac:dyDescent="0.2">
      <c r="A53" s="6">
        <v>6</v>
      </c>
      <c r="B53" s="7" t="s">
        <v>71</v>
      </c>
      <c r="C53" s="8">
        <v>1</v>
      </c>
      <c r="D53" s="6" t="s">
        <v>26</v>
      </c>
      <c r="E53" s="2"/>
      <c r="F53" s="2"/>
      <c r="G53" s="2"/>
      <c r="H53" s="12"/>
    </row>
    <row r="54" spans="1:8" x14ac:dyDescent="0.2">
      <c r="A54" s="6">
        <v>7</v>
      </c>
      <c r="B54" s="7" t="s">
        <v>72</v>
      </c>
      <c r="C54" s="8">
        <v>0</v>
      </c>
      <c r="D54" s="6" t="s">
        <v>64</v>
      </c>
      <c r="E54" s="2"/>
      <c r="F54" s="2"/>
      <c r="G54" s="2"/>
      <c r="H54" s="12"/>
    </row>
    <row r="55" spans="1:8" x14ac:dyDescent="0.2">
      <c r="A55" s="6">
        <v>8</v>
      </c>
      <c r="B55" s="7" t="s">
        <v>73</v>
      </c>
      <c r="C55" s="8">
        <v>1</v>
      </c>
      <c r="D55" s="6" t="s">
        <v>2</v>
      </c>
      <c r="E55" s="2"/>
      <c r="F55" s="2"/>
      <c r="G55" s="2"/>
      <c r="H55" s="12"/>
    </row>
    <row r="56" spans="1:8" ht="25.5" x14ac:dyDescent="0.2">
      <c r="A56" s="6">
        <v>9</v>
      </c>
      <c r="B56" s="7" t="s">
        <v>174</v>
      </c>
      <c r="C56" s="8">
        <v>0</v>
      </c>
      <c r="D56" s="6" t="s">
        <v>2</v>
      </c>
      <c r="E56" s="2"/>
      <c r="F56" s="2"/>
      <c r="G56" s="2"/>
      <c r="H56" s="12"/>
    </row>
    <row r="57" spans="1:8" x14ac:dyDescent="0.2">
      <c r="A57" s="6">
        <v>10</v>
      </c>
      <c r="B57" s="7" t="s">
        <v>75</v>
      </c>
      <c r="C57" s="8">
        <v>0</v>
      </c>
      <c r="D57" s="6" t="s">
        <v>26</v>
      </c>
      <c r="E57" s="2"/>
      <c r="F57" s="2"/>
      <c r="G57" s="2"/>
      <c r="H57" s="12"/>
    </row>
    <row r="58" spans="1:8" x14ac:dyDescent="0.2">
      <c r="A58" s="6">
        <v>11</v>
      </c>
      <c r="B58" s="7" t="s">
        <v>76</v>
      </c>
      <c r="C58" s="8">
        <v>1</v>
      </c>
      <c r="D58" s="6" t="s">
        <v>2</v>
      </c>
      <c r="E58" s="2"/>
      <c r="F58" s="2"/>
      <c r="G58" s="2"/>
      <c r="H58" s="12"/>
    </row>
    <row r="59" spans="1:8" x14ac:dyDescent="0.2">
      <c r="A59" s="6">
        <v>12</v>
      </c>
      <c r="B59" s="7" t="s">
        <v>77</v>
      </c>
      <c r="C59" s="8">
        <v>0</v>
      </c>
      <c r="D59" s="6" t="s">
        <v>2</v>
      </c>
      <c r="E59" s="2"/>
      <c r="F59" s="2"/>
      <c r="G59" s="2"/>
      <c r="H59" s="12"/>
    </row>
    <row r="60" spans="1:8" x14ac:dyDescent="0.2">
      <c r="A60" s="6">
        <v>13</v>
      </c>
      <c r="B60" s="7" t="s">
        <v>78</v>
      </c>
      <c r="C60" s="8">
        <v>0</v>
      </c>
      <c r="D60" s="6" t="s">
        <v>2</v>
      </c>
      <c r="E60" s="2"/>
      <c r="F60" s="2"/>
      <c r="G60" s="2"/>
      <c r="H60" s="12"/>
    </row>
    <row r="61" spans="1:8" x14ac:dyDescent="0.2">
      <c r="A61" s="6">
        <v>14</v>
      </c>
      <c r="B61" s="7" t="s">
        <v>79</v>
      </c>
      <c r="C61" s="8">
        <v>1</v>
      </c>
      <c r="D61" s="6" t="s">
        <v>2</v>
      </c>
      <c r="E61" s="2"/>
      <c r="F61" s="2"/>
      <c r="G61" s="2"/>
      <c r="H61" s="12"/>
    </row>
    <row r="62" spans="1:8" x14ac:dyDescent="0.2">
      <c r="A62" s="6">
        <v>15</v>
      </c>
      <c r="B62" s="7" t="s">
        <v>80</v>
      </c>
      <c r="C62" s="8">
        <v>0</v>
      </c>
      <c r="D62" s="6" t="s">
        <v>64</v>
      </c>
      <c r="E62" s="2"/>
      <c r="F62" s="2"/>
      <c r="G62" s="2"/>
      <c r="H62" s="12"/>
    </row>
    <row r="63" spans="1:8" x14ac:dyDescent="0.2">
      <c r="A63" s="6">
        <v>16</v>
      </c>
      <c r="B63" s="7" t="s">
        <v>81</v>
      </c>
      <c r="C63" s="8">
        <v>1</v>
      </c>
      <c r="D63" s="6" t="s">
        <v>2</v>
      </c>
      <c r="E63" s="2"/>
      <c r="F63" s="2"/>
      <c r="G63" s="2"/>
      <c r="H63" s="12"/>
    </row>
    <row r="64" spans="1:8" x14ac:dyDescent="0.2">
      <c r="A64" s="6">
        <v>17</v>
      </c>
      <c r="B64" s="7" t="s">
        <v>24</v>
      </c>
      <c r="C64" s="8">
        <v>0</v>
      </c>
      <c r="D64" s="6" t="s">
        <v>26</v>
      </c>
      <c r="E64" s="2"/>
      <c r="F64" s="2"/>
      <c r="G64" s="2"/>
      <c r="H64" s="12"/>
    </row>
    <row r="65" spans="1:8" x14ac:dyDescent="0.2">
      <c r="A65" s="6">
        <v>18</v>
      </c>
      <c r="B65" s="7" t="s">
        <v>82</v>
      </c>
      <c r="C65" s="8">
        <v>0</v>
      </c>
      <c r="D65" s="6" t="s">
        <v>26</v>
      </c>
      <c r="E65" s="2"/>
      <c r="F65" s="2"/>
      <c r="G65" s="2"/>
      <c r="H65" s="12"/>
    </row>
    <row r="66" spans="1:8" x14ac:dyDescent="0.2">
      <c r="A66" s="6">
        <v>19</v>
      </c>
      <c r="B66" s="7" t="s">
        <v>83</v>
      </c>
      <c r="C66" s="8">
        <v>0</v>
      </c>
      <c r="D66" s="6" t="s">
        <v>2</v>
      </c>
      <c r="E66" s="2"/>
      <c r="F66" s="2"/>
      <c r="G66" s="2"/>
      <c r="H66" s="12"/>
    </row>
    <row r="67" spans="1:8" x14ac:dyDescent="0.2">
      <c r="A67" s="6">
        <v>20</v>
      </c>
      <c r="B67" s="7" t="s">
        <v>84</v>
      </c>
      <c r="C67" s="8">
        <v>0</v>
      </c>
      <c r="D67" s="6" t="s">
        <v>2</v>
      </c>
      <c r="E67" s="2"/>
      <c r="F67" s="2"/>
      <c r="G67" s="2"/>
      <c r="H67" s="12"/>
    </row>
    <row r="68" spans="1:8" x14ac:dyDescent="0.2">
      <c r="A68" s="6">
        <v>21</v>
      </c>
      <c r="B68" s="7" t="s">
        <v>85</v>
      </c>
      <c r="C68" s="8">
        <v>0</v>
      </c>
      <c r="D68" s="6" t="s">
        <v>26</v>
      </c>
      <c r="E68" s="2"/>
      <c r="F68" s="2"/>
      <c r="G68" s="2"/>
      <c r="H68" s="12"/>
    </row>
    <row r="69" spans="1:8" x14ac:dyDescent="0.2">
      <c r="A69" s="6">
        <v>22</v>
      </c>
      <c r="B69" s="7" t="s">
        <v>86</v>
      </c>
      <c r="C69" s="8">
        <v>0</v>
      </c>
      <c r="D69" s="6" t="s">
        <v>26</v>
      </c>
      <c r="E69" s="2"/>
      <c r="F69" s="2"/>
      <c r="G69" s="2"/>
      <c r="H69" s="12"/>
    </row>
    <row r="70" spans="1:8" x14ac:dyDescent="0.2">
      <c r="A70" s="6">
        <v>23</v>
      </c>
      <c r="B70" s="7" t="s">
        <v>87</v>
      </c>
      <c r="C70" s="8">
        <v>0</v>
      </c>
      <c r="D70" s="6" t="s">
        <v>2</v>
      </c>
      <c r="E70" s="2"/>
      <c r="F70" s="2"/>
      <c r="G70" s="2"/>
      <c r="H70" s="12"/>
    </row>
    <row r="71" spans="1:8" x14ac:dyDescent="0.2">
      <c r="A71" s="6">
        <v>24</v>
      </c>
      <c r="B71" s="7" t="s">
        <v>88</v>
      </c>
      <c r="C71" s="8">
        <v>1</v>
      </c>
      <c r="D71" s="6" t="s">
        <v>2</v>
      </c>
      <c r="E71" s="2"/>
      <c r="F71" s="2"/>
      <c r="G71" s="2"/>
      <c r="H71" s="12"/>
    </row>
    <row r="72" spans="1:8" x14ac:dyDescent="0.2">
      <c r="A72" s="6">
        <v>25</v>
      </c>
      <c r="B72" s="7" t="s">
        <v>89</v>
      </c>
      <c r="C72" s="8">
        <v>0</v>
      </c>
      <c r="D72" s="6" t="s">
        <v>26</v>
      </c>
      <c r="E72" s="2"/>
      <c r="F72" s="2"/>
      <c r="G72" s="2"/>
      <c r="H72" s="12"/>
    </row>
    <row r="73" spans="1:8" x14ac:dyDescent="0.2">
      <c r="A73" s="6">
        <v>26</v>
      </c>
      <c r="B73" s="7" t="s">
        <v>172</v>
      </c>
      <c r="C73" s="8">
        <v>0</v>
      </c>
      <c r="D73" s="6" t="s">
        <v>2</v>
      </c>
      <c r="E73" s="2"/>
      <c r="F73" s="2"/>
      <c r="G73" s="2"/>
      <c r="H73" s="12"/>
    </row>
    <row r="74" spans="1:8" x14ac:dyDescent="0.2">
      <c r="A74" s="6">
        <v>27</v>
      </c>
      <c r="B74" s="7" t="s">
        <v>169</v>
      </c>
      <c r="C74" s="8">
        <v>0</v>
      </c>
      <c r="D74" s="6" t="s">
        <v>2</v>
      </c>
      <c r="E74" s="2"/>
      <c r="F74" s="2"/>
      <c r="G74" s="2"/>
      <c r="H74" s="12"/>
    </row>
    <row r="75" spans="1:8" x14ac:dyDescent="0.2">
      <c r="A75" s="6">
        <v>28</v>
      </c>
      <c r="B75" s="7" t="s">
        <v>90</v>
      </c>
      <c r="C75" s="8">
        <v>0</v>
      </c>
      <c r="D75" s="6" t="s">
        <v>2</v>
      </c>
      <c r="E75" s="2"/>
      <c r="F75" s="2"/>
      <c r="G75" s="2"/>
      <c r="H75" s="12"/>
    </row>
    <row r="76" spans="1:8" x14ac:dyDescent="0.2">
      <c r="A76" s="6">
        <v>29</v>
      </c>
      <c r="B76" s="7" t="s">
        <v>91</v>
      </c>
      <c r="C76" s="8">
        <v>0</v>
      </c>
      <c r="D76" s="6" t="s">
        <v>26</v>
      </c>
      <c r="E76" s="2"/>
      <c r="F76" s="2"/>
      <c r="G76" s="2"/>
      <c r="H76" s="12"/>
    </row>
    <row r="77" spans="1:8" x14ac:dyDescent="0.2">
      <c r="A77" s="6">
        <v>30</v>
      </c>
      <c r="B77" s="7" t="s">
        <v>92</v>
      </c>
      <c r="C77" s="8">
        <v>0</v>
      </c>
      <c r="D77" s="6" t="s">
        <v>2</v>
      </c>
      <c r="E77" s="2"/>
      <c r="F77" s="2"/>
      <c r="G77" s="2"/>
      <c r="H77" s="12"/>
    </row>
    <row r="78" spans="1:8" x14ac:dyDescent="0.2">
      <c r="A78" s="6">
        <v>31</v>
      </c>
      <c r="B78" s="7" t="s">
        <v>173</v>
      </c>
      <c r="C78" s="8">
        <v>0</v>
      </c>
      <c r="D78" s="6" t="s">
        <v>2</v>
      </c>
      <c r="E78" s="2"/>
      <c r="F78" s="2"/>
      <c r="G78" s="2"/>
      <c r="H78" s="12"/>
    </row>
    <row r="79" spans="1:8" x14ac:dyDescent="0.2">
      <c r="A79" s="6">
        <v>32</v>
      </c>
      <c r="B79" s="7" t="s">
        <v>93</v>
      </c>
      <c r="C79" s="8">
        <v>1</v>
      </c>
      <c r="D79" s="6" t="s">
        <v>2</v>
      </c>
      <c r="E79" s="2"/>
      <c r="F79" s="2"/>
      <c r="G79" s="2"/>
      <c r="H79" s="12"/>
    </row>
    <row r="80" spans="1:8" x14ac:dyDescent="0.2">
      <c r="A80" s="6">
        <v>33</v>
      </c>
      <c r="B80" s="7" t="s">
        <v>94</v>
      </c>
      <c r="C80" s="8">
        <v>0</v>
      </c>
      <c r="D80" s="6" t="s">
        <v>2</v>
      </c>
      <c r="E80" s="2"/>
      <c r="F80" s="2"/>
      <c r="G80" s="2"/>
      <c r="H80" s="12"/>
    </row>
    <row r="81" spans="1:8" x14ac:dyDescent="0.2">
      <c r="A81" s="6">
        <v>34</v>
      </c>
      <c r="B81" s="7" t="s">
        <v>95</v>
      </c>
      <c r="C81" s="8">
        <v>1</v>
      </c>
      <c r="D81" s="6" t="s">
        <v>26</v>
      </c>
      <c r="E81" s="2"/>
      <c r="F81" s="2"/>
      <c r="G81" s="2"/>
      <c r="H81" s="12"/>
    </row>
    <row r="82" spans="1:8" x14ac:dyDescent="0.2">
      <c r="A82" s="6">
        <v>35</v>
      </c>
      <c r="B82" s="7" t="s">
        <v>96</v>
      </c>
      <c r="C82" s="8">
        <v>0</v>
      </c>
      <c r="D82" s="6" t="s">
        <v>2</v>
      </c>
      <c r="E82" s="2"/>
      <c r="F82" s="2"/>
      <c r="G82" s="2"/>
      <c r="H82" s="12"/>
    </row>
    <row r="83" spans="1:8" x14ac:dyDescent="0.2">
      <c r="A83" s="28" t="s">
        <v>25</v>
      </c>
      <c r="B83" s="28"/>
      <c r="C83" s="28"/>
      <c r="D83" s="28"/>
      <c r="E83" s="3"/>
      <c r="F83" s="3">
        <f>SUM(F48:F82)</f>
        <v>0</v>
      </c>
      <c r="G83" s="3">
        <f>SUM(G48:G82)</f>
        <v>0</v>
      </c>
    </row>
    <row r="84" spans="1:8" x14ac:dyDescent="0.2">
      <c r="A84" s="27" t="s">
        <v>176</v>
      </c>
      <c r="B84" s="27"/>
      <c r="C84" s="27"/>
      <c r="D84" s="27"/>
      <c r="E84" s="27"/>
      <c r="F84" s="27"/>
      <c r="G84" s="27"/>
    </row>
    <row r="85" spans="1:8" x14ac:dyDescent="0.2">
      <c r="A85" s="6">
        <v>1</v>
      </c>
      <c r="B85" s="7" t="s">
        <v>5</v>
      </c>
      <c r="C85" s="8">
        <v>0</v>
      </c>
      <c r="D85" s="6" t="s">
        <v>2</v>
      </c>
      <c r="E85" s="2"/>
      <c r="F85" s="2"/>
      <c r="G85" s="2"/>
      <c r="H85" s="12"/>
    </row>
    <row r="86" spans="1:8" x14ac:dyDescent="0.2">
      <c r="A86" s="6">
        <v>2</v>
      </c>
      <c r="B86" s="7" t="s">
        <v>98</v>
      </c>
      <c r="C86" s="8">
        <v>0</v>
      </c>
      <c r="D86" s="6" t="s">
        <v>2</v>
      </c>
      <c r="E86" s="2"/>
      <c r="F86" s="2"/>
      <c r="G86" s="2"/>
      <c r="H86" s="12"/>
    </row>
    <row r="87" spans="1:8" x14ac:dyDescent="0.2">
      <c r="A87" s="6">
        <v>3</v>
      </c>
      <c r="B87" s="7" t="s">
        <v>6</v>
      </c>
      <c r="C87" s="8">
        <v>0</v>
      </c>
      <c r="D87" s="6" t="s">
        <v>2</v>
      </c>
      <c r="E87" s="2"/>
      <c r="F87" s="2"/>
      <c r="G87" s="2"/>
      <c r="H87" s="12"/>
    </row>
    <row r="88" spans="1:8" x14ac:dyDescent="0.2">
      <c r="A88" s="6">
        <v>4</v>
      </c>
      <c r="B88" s="7" t="s">
        <v>99</v>
      </c>
      <c r="C88" s="8">
        <v>1</v>
      </c>
      <c r="D88" s="6" t="s">
        <v>2</v>
      </c>
      <c r="E88" s="2"/>
      <c r="F88" s="2"/>
      <c r="G88" s="2"/>
      <c r="H88" s="12"/>
    </row>
    <row r="89" spans="1:8" x14ac:dyDescent="0.2">
      <c r="A89" s="6">
        <v>5</v>
      </c>
      <c r="B89" s="7" t="s">
        <v>177</v>
      </c>
      <c r="C89" s="8">
        <v>0</v>
      </c>
      <c r="D89" s="6" t="s">
        <v>2</v>
      </c>
      <c r="E89" s="2"/>
      <c r="F89" s="2"/>
      <c r="G89" s="2"/>
      <c r="H89" s="12"/>
    </row>
    <row r="90" spans="1:8" x14ac:dyDescent="0.2">
      <c r="A90" s="6">
        <v>6</v>
      </c>
      <c r="B90" s="7" t="s">
        <v>100</v>
      </c>
      <c r="C90" s="8">
        <v>0</v>
      </c>
      <c r="D90" s="6" t="s">
        <v>2</v>
      </c>
      <c r="E90" s="2"/>
      <c r="F90" s="2"/>
      <c r="G90" s="2"/>
      <c r="H90" s="12"/>
    </row>
    <row r="91" spans="1:8" x14ac:dyDescent="0.2">
      <c r="A91" s="6">
        <v>7</v>
      </c>
      <c r="B91" s="7" t="s">
        <v>7</v>
      </c>
      <c r="C91" s="8">
        <v>1</v>
      </c>
      <c r="D91" s="6" t="s">
        <v>26</v>
      </c>
      <c r="E91" s="2"/>
      <c r="F91" s="2"/>
      <c r="G91" s="2"/>
      <c r="H91" s="12"/>
    </row>
    <row r="92" spans="1:8" x14ac:dyDescent="0.2">
      <c r="A92" s="6">
        <v>8</v>
      </c>
      <c r="B92" s="7" t="s">
        <v>101</v>
      </c>
      <c r="C92" s="8">
        <v>0</v>
      </c>
      <c r="D92" s="6" t="s">
        <v>26</v>
      </c>
      <c r="E92" s="2"/>
      <c r="F92" s="2"/>
      <c r="G92" s="2"/>
      <c r="H92" s="12"/>
    </row>
    <row r="93" spans="1:8" x14ac:dyDescent="0.2">
      <c r="A93" s="6">
        <v>9</v>
      </c>
      <c r="B93" s="7" t="s">
        <v>8</v>
      </c>
      <c r="C93" s="8">
        <v>0</v>
      </c>
      <c r="D93" s="6" t="s">
        <v>2</v>
      </c>
      <c r="E93" s="2"/>
      <c r="F93" s="2"/>
      <c r="G93" s="2"/>
      <c r="H93" s="12"/>
    </row>
    <row r="94" spans="1:8" x14ac:dyDescent="0.2">
      <c r="A94" s="6">
        <v>10</v>
      </c>
      <c r="B94" s="7" t="s">
        <v>180</v>
      </c>
      <c r="C94" s="8">
        <v>1</v>
      </c>
      <c r="D94" s="6" t="s">
        <v>113</v>
      </c>
      <c r="E94" s="2"/>
      <c r="F94" s="2"/>
      <c r="G94" s="2"/>
      <c r="H94" s="12"/>
    </row>
    <row r="95" spans="1:8" x14ac:dyDescent="0.2">
      <c r="A95" s="6">
        <v>11</v>
      </c>
      <c r="B95" s="7" t="s">
        <v>9</v>
      </c>
      <c r="C95" s="8">
        <v>0</v>
      </c>
      <c r="D95" s="6" t="s">
        <v>2</v>
      </c>
      <c r="E95" s="2"/>
      <c r="F95" s="2"/>
      <c r="G95" s="2"/>
      <c r="H95" s="12"/>
    </row>
    <row r="96" spans="1:8" x14ac:dyDescent="0.2">
      <c r="A96" s="6">
        <v>12</v>
      </c>
      <c r="B96" s="7" t="s">
        <v>168</v>
      </c>
      <c r="C96" s="8">
        <v>0</v>
      </c>
      <c r="D96" s="6" t="s">
        <v>2</v>
      </c>
      <c r="E96" s="2"/>
      <c r="F96" s="2"/>
      <c r="G96" s="2"/>
      <c r="H96" s="12"/>
    </row>
    <row r="97" spans="1:8" x14ac:dyDescent="0.2">
      <c r="A97" s="6">
        <v>13</v>
      </c>
      <c r="B97" s="7" t="s">
        <v>103</v>
      </c>
      <c r="C97" s="8">
        <v>0</v>
      </c>
      <c r="D97" s="6" t="s">
        <v>2</v>
      </c>
      <c r="E97" s="2"/>
      <c r="F97" s="2"/>
      <c r="G97" s="2"/>
      <c r="H97" s="12"/>
    </row>
    <row r="98" spans="1:8" x14ac:dyDescent="0.2">
      <c r="A98" s="6">
        <v>14</v>
      </c>
      <c r="B98" s="7" t="s">
        <v>104</v>
      </c>
      <c r="C98" s="8">
        <v>0</v>
      </c>
      <c r="D98" s="6" t="s">
        <v>2</v>
      </c>
      <c r="E98" s="2"/>
      <c r="F98" s="2"/>
      <c r="G98" s="2"/>
      <c r="H98" s="12"/>
    </row>
    <row r="99" spans="1:8" x14ac:dyDescent="0.2">
      <c r="A99" s="6">
        <v>15</v>
      </c>
      <c r="B99" s="7" t="s">
        <v>105</v>
      </c>
      <c r="C99" s="8">
        <v>0</v>
      </c>
      <c r="D99" s="6" t="s">
        <v>26</v>
      </c>
      <c r="E99" s="2"/>
      <c r="F99" s="2"/>
      <c r="G99" s="2"/>
      <c r="H99" s="12"/>
    </row>
    <row r="100" spans="1:8" x14ac:dyDescent="0.2">
      <c r="A100" s="6">
        <v>16</v>
      </c>
      <c r="B100" s="7" t="s">
        <v>10</v>
      </c>
      <c r="C100" s="8">
        <v>1</v>
      </c>
      <c r="D100" s="6" t="s">
        <v>26</v>
      </c>
      <c r="E100" s="2"/>
      <c r="F100" s="2"/>
      <c r="G100" s="2"/>
      <c r="H100" s="12"/>
    </row>
    <row r="101" spans="1:8" x14ac:dyDescent="0.2">
      <c r="A101" s="6">
        <v>17</v>
      </c>
      <c r="B101" s="7" t="s">
        <v>106</v>
      </c>
      <c r="C101" s="8">
        <v>1</v>
      </c>
      <c r="D101" s="6" t="s">
        <v>26</v>
      </c>
      <c r="E101" s="2"/>
      <c r="F101" s="2"/>
      <c r="G101" s="2"/>
      <c r="H101" s="12"/>
    </row>
    <row r="102" spans="1:8" x14ac:dyDescent="0.2">
      <c r="A102" s="6">
        <v>18</v>
      </c>
      <c r="B102" s="7" t="s">
        <v>11</v>
      </c>
      <c r="C102" s="8">
        <v>1</v>
      </c>
      <c r="D102" s="6" t="s">
        <v>26</v>
      </c>
      <c r="E102" s="2"/>
      <c r="F102" s="2"/>
      <c r="G102" s="2"/>
      <c r="H102" s="12"/>
    </row>
    <row r="103" spans="1:8" x14ac:dyDescent="0.2">
      <c r="A103" s="6">
        <v>19</v>
      </c>
      <c r="B103" s="7" t="s">
        <v>12</v>
      </c>
      <c r="C103" s="8">
        <v>0</v>
      </c>
      <c r="D103" s="6" t="s">
        <v>2</v>
      </c>
      <c r="E103" s="2"/>
      <c r="F103" s="2"/>
      <c r="G103" s="2"/>
      <c r="H103" s="12"/>
    </row>
    <row r="104" spans="1:8" x14ac:dyDescent="0.2">
      <c r="A104" s="6">
        <v>20</v>
      </c>
      <c r="B104" s="7" t="s">
        <v>181</v>
      </c>
      <c r="C104" s="8">
        <v>1</v>
      </c>
      <c r="D104" s="6" t="s">
        <v>26</v>
      </c>
      <c r="E104" s="2"/>
      <c r="F104" s="2"/>
      <c r="G104" s="2"/>
      <c r="H104" s="12"/>
    </row>
    <row r="105" spans="1:8" x14ac:dyDescent="0.2">
      <c r="A105" s="6">
        <v>21</v>
      </c>
      <c r="B105" s="7" t="s">
        <v>13</v>
      </c>
      <c r="C105" s="8">
        <v>0</v>
      </c>
      <c r="D105" s="6" t="s">
        <v>2</v>
      </c>
      <c r="E105" s="2"/>
      <c r="F105" s="2"/>
      <c r="G105" s="2"/>
      <c r="H105" s="12"/>
    </row>
    <row r="106" spans="1:8" x14ac:dyDescent="0.2">
      <c r="A106" s="6">
        <v>22</v>
      </c>
      <c r="B106" s="7" t="s">
        <v>29</v>
      </c>
      <c r="C106" s="8">
        <v>0</v>
      </c>
      <c r="D106" s="6" t="s">
        <v>2</v>
      </c>
      <c r="E106" s="2"/>
      <c r="F106" s="2"/>
      <c r="G106" s="2"/>
      <c r="H106" s="12"/>
    </row>
    <row r="107" spans="1:8" x14ac:dyDescent="0.2">
      <c r="A107" s="6">
        <v>23</v>
      </c>
      <c r="B107" s="7" t="s">
        <v>28</v>
      </c>
      <c r="C107" s="8">
        <v>0</v>
      </c>
      <c r="D107" s="6" t="s">
        <v>2</v>
      </c>
      <c r="E107" s="2"/>
      <c r="F107" s="2"/>
      <c r="G107" s="2"/>
      <c r="H107" s="12"/>
    </row>
    <row r="108" spans="1:8" x14ac:dyDescent="0.2">
      <c r="A108" s="6">
        <v>24</v>
      </c>
      <c r="B108" s="7" t="s">
        <v>107</v>
      </c>
      <c r="C108" s="8">
        <v>0</v>
      </c>
      <c r="D108" s="6" t="s">
        <v>2</v>
      </c>
      <c r="E108" s="2"/>
      <c r="F108" s="2"/>
      <c r="G108" s="2"/>
      <c r="H108" s="12"/>
    </row>
    <row r="109" spans="1:8" x14ac:dyDescent="0.2">
      <c r="A109" s="6">
        <v>25</v>
      </c>
      <c r="B109" s="7" t="s">
        <v>108</v>
      </c>
      <c r="C109" s="8">
        <v>0</v>
      </c>
      <c r="D109" s="6" t="s">
        <v>2</v>
      </c>
      <c r="E109" s="2"/>
      <c r="F109" s="2"/>
      <c r="G109" s="2"/>
      <c r="H109" s="12"/>
    </row>
    <row r="110" spans="1:8" x14ac:dyDescent="0.2">
      <c r="A110" s="6">
        <v>26</v>
      </c>
      <c r="B110" s="7" t="s">
        <v>109</v>
      </c>
      <c r="C110" s="8">
        <v>0</v>
      </c>
      <c r="D110" s="6" t="s">
        <v>2</v>
      </c>
      <c r="E110" s="2"/>
      <c r="F110" s="2"/>
      <c r="G110" s="2"/>
      <c r="H110" s="12"/>
    </row>
    <row r="111" spans="1:8" x14ac:dyDescent="0.2">
      <c r="A111" s="6">
        <v>27</v>
      </c>
      <c r="B111" s="7" t="s">
        <v>60</v>
      </c>
      <c r="C111" s="8">
        <v>0</v>
      </c>
      <c r="D111" s="6" t="s">
        <v>2</v>
      </c>
      <c r="E111" s="2"/>
      <c r="F111" s="2"/>
      <c r="G111" s="2"/>
      <c r="H111" s="12"/>
    </row>
    <row r="112" spans="1:8" x14ac:dyDescent="0.2">
      <c r="A112" s="6">
        <v>28</v>
      </c>
      <c r="B112" s="7" t="s">
        <v>110</v>
      </c>
      <c r="C112" s="8">
        <v>0</v>
      </c>
      <c r="D112" s="6" t="s">
        <v>2</v>
      </c>
      <c r="E112" s="2"/>
      <c r="F112" s="2"/>
      <c r="G112" s="2"/>
      <c r="H112" s="12"/>
    </row>
    <row r="113" spans="1:8" x14ac:dyDescent="0.2">
      <c r="A113" s="6">
        <v>29</v>
      </c>
      <c r="B113" s="7" t="s">
        <v>14</v>
      </c>
      <c r="C113" s="8">
        <v>0</v>
      </c>
      <c r="D113" s="6" t="s">
        <v>26</v>
      </c>
      <c r="E113" s="2"/>
      <c r="F113" s="2"/>
      <c r="G113" s="2"/>
      <c r="H113" s="12"/>
    </row>
    <row r="114" spans="1:8" x14ac:dyDescent="0.2">
      <c r="A114" s="6">
        <v>30</v>
      </c>
      <c r="B114" s="7" t="s">
        <v>111</v>
      </c>
      <c r="C114" s="8">
        <v>0</v>
      </c>
      <c r="D114" s="6" t="s">
        <v>2</v>
      </c>
      <c r="E114" s="2"/>
      <c r="F114" s="2"/>
      <c r="G114" s="2"/>
      <c r="H114" s="12"/>
    </row>
    <row r="115" spans="1:8" x14ac:dyDescent="0.2">
      <c r="A115" s="6">
        <v>31</v>
      </c>
      <c r="B115" s="7" t="s">
        <v>112</v>
      </c>
      <c r="C115" s="8">
        <v>0</v>
      </c>
      <c r="D115" s="6" t="s">
        <v>2</v>
      </c>
      <c r="E115" s="2"/>
      <c r="F115" s="2"/>
      <c r="G115" s="2"/>
      <c r="H115" s="12"/>
    </row>
    <row r="116" spans="1:8" x14ac:dyDescent="0.2">
      <c r="A116" s="28" t="s">
        <v>25</v>
      </c>
      <c r="B116" s="28"/>
      <c r="C116" s="28"/>
      <c r="D116" s="28"/>
      <c r="E116" s="3"/>
      <c r="F116" s="3">
        <f t="shared" ref="F116:G116" si="0">SUM(F85:F115)</f>
        <v>0</v>
      </c>
      <c r="G116" s="3">
        <f t="shared" si="0"/>
        <v>0</v>
      </c>
    </row>
    <row r="117" spans="1:8" x14ac:dyDescent="0.2">
      <c r="A117" s="27" t="s">
        <v>178</v>
      </c>
      <c r="B117" s="27"/>
      <c r="C117" s="27"/>
      <c r="D117" s="27"/>
      <c r="E117" s="27"/>
      <c r="F117" s="27"/>
      <c r="G117" s="27"/>
    </row>
    <row r="118" spans="1:8" x14ac:dyDescent="0.2">
      <c r="A118" s="6">
        <v>1</v>
      </c>
      <c r="B118" s="7" t="s">
        <v>15</v>
      </c>
      <c r="C118" s="8">
        <v>0</v>
      </c>
      <c r="D118" s="6" t="s">
        <v>2</v>
      </c>
      <c r="E118" s="2"/>
      <c r="F118" s="2"/>
      <c r="G118" s="2"/>
      <c r="H118" s="12"/>
    </row>
    <row r="119" spans="1:8" x14ac:dyDescent="0.2">
      <c r="A119" s="6">
        <v>2</v>
      </c>
      <c r="B119" s="7" t="s">
        <v>116</v>
      </c>
      <c r="C119" s="8">
        <v>0</v>
      </c>
      <c r="D119" s="6" t="s">
        <v>2</v>
      </c>
      <c r="E119" s="2"/>
      <c r="F119" s="2"/>
      <c r="G119" s="2"/>
      <c r="H119" s="12"/>
    </row>
    <row r="120" spans="1:8" x14ac:dyDescent="0.2">
      <c r="A120" s="6">
        <v>3</v>
      </c>
      <c r="B120" s="7" t="s">
        <v>16</v>
      </c>
      <c r="C120" s="8">
        <v>0</v>
      </c>
      <c r="D120" s="6" t="s">
        <v>2</v>
      </c>
      <c r="E120" s="2"/>
      <c r="F120" s="2"/>
      <c r="G120" s="2"/>
      <c r="H120" s="12"/>
    </row>
    <row r="121" spans="1:8" x14ac:dyDescent="0.2">
      <c r="A121" s="6">
        <v>4</v>
      </c>
      <c r="B121" s="7" t="s">
        <v>117</v>
      </c>
      <c r="C121" s="8">
        <v>1</v>
      </c>
      <c r="D121" s="6" t="s">
        <v>2</v>
      </c>
      <c r="E121" s="2"/>
      <c r="F121" s="2"/>
      <c r="G121" s="2"/>
      <c r="H121" s="12"/>
    </row>
    <row r="122" spans="1:8" x14ac:dyDescent="0.2">
      <c r="A122" s="6">
        <v>5</v>
      </c>
      <c r="B122" s="7" t="s">
        <v>179</v>
      </c>
      <c r="C122" s="8">
        <v>0</v>
      </c>
      <c r="D122" s="6" t="s">
        <v>2</v>
      </c>
      <c r="E122" s="2"/>
      <c r="F122" s="2"/>
      <c r="G122" s="2"/>
      <c r="H122" s="12"/>
    </row>
    <row r="123" spans="1:8" x14ac:dyDescent="0.2">
      <c r="A123" s="6">
        <v>6</v>
      </c>
      <c r="B123" s="7" t="s">
        <v>118</v>
      </c>
      <c r="C123" s="8">
        <v>0</v>
      </c>
      <c r="D123" s="6" t="s">
        <v>2</v>
      </c>
      <c r="E123" s="2"/>
      <c r="F123" s="2"/>
      <c r="G123" s="2"/>
      <c r="H123" s="12"/>
    </row>
    <row r="124" spans="1:8" x14ac:dyDescent="0.2">
      <c r="A124" s="6">
        <v>7</v>
      </c>
      <c r="B124" s="7" t="s">
        <v>17</v>
      </c>
      <c r="C124" s="8">
        <v>1</v>
      </c>
      <c r="D124" s="6" t="s">
        <v>26</v>
      </c>
      <c r="E124" s="2"/>
      <c r="F124" s="2"/>
      <c r="G124" s="2"/>
      <c r="H124" s="12"/>
    </row>
    <row r="125" spans="1:8" x14ac:dyDescent="0.2">
      <c r="A125" s="6">
        <v>8</v>
      </c>
      <c r="B125" s="7" t="s">
        <v>119</v>
      </c>
      <c r="C125" s="8">
        <v>0</v>
      </c>
      <c r="D125" s="6" t="s">
        <v>26</v>
      </c>
      <c r="E125" s="2"/>
      <c r="F125" s="2"/>
      <c r="G125" s="2"/>
      <c r="H125" s="12"/>
    </row>
    <row r="126" spans="1:8" x14ac:dyDescent="0.2">
      <c r="A126" s="6">
        <v>9</v>
      </c>
      <c r="B126" s="7" t="s">
        <v>18</v>
      </c>
      <c r="C126" s="8">
        <v>0</v>
      </c>
      <c r="D126" s="6" t="s">
        <v>2</v>
      </c>
      <c r="E126" s="2"/>
      <c r="F126" s="2"/>
      <c r="G126" s="2"/>
      <c r="H126" s="12"/>
    </row>
    <row r="127" spans="1:8" x14ac:dyDescent="0.2">
      <c r="A127" s="6">
        <v>10</v>
      </c>
      <c r="B127" s="7" t="s">
        <v>182</v>
      </c>
      <c r="C127" s="8">
        <v>1</v>
      </c>
      <c r="D127" s="6" t="s">
        <v>113</v>
      </c>
      <c r="E127" s="2"/>
      <c r="F127" s="2"/>
      <c r="G127" s="2"/>
      <c r="H127" s="12"/>
    </row>
    <row r="128" spans="1:8" x14ac:dyDescent="0.2">
      <c r="A128" s="6">
        <v>11</v>
      </c>
      <c r="B128" s="7" t="s">
        <v>19</v>
      </c>
      <c r="C128" s="8">
        <v>0</v>
      </c>
      <c r="D128" s="6" t="s">
        <v>2</v>
      </c>
      <c r="E128" s="2"/>
      <c r="F128" s="2"/>
      <c r="G128" s="2"/>
      <c r="H128" s="12"/>
    </row>
    <row r="129" spans="1:8" x14ac:dyDescent="0.2">
      <c r="A129" s="6">
        <v>12</v>
      </c>
      <c r="B129" s="7" t="s">
        <v>169</v>
      </c>
      <c r="C129" s="8">
        <v>0</v>
      </c>
      <c r="D129" s="6" t="s">
        <v>2</v>
      </c>
      <c r="E129" s="2"/>
      <c r="F129" s="2"/>
      <c r="G129" s="2"/>
      <c r="H129" s="12"/>
    </row>
    <row r="130" spans="1:8" x14ac:dyDescent="0.2">
      <c r="A130" s="6">
        <v>13</v>
      </c>
      <c r="B130" s="7" t="s">
        <v>121</v>
      </c>
      <c r="C130" s="8">
        <v>0</v>
      </c>
      <c r="D130" s="6" t="s">
        <v>2</v>
      </c>
      <c r="E130" s="2"/>
      <c r="F130" s="2"/>
      <c r="G130" s="2"/>
      <c r="H130" s="12"/>
    </row>
    <row r="131" spans="1:8" x14ac:dyDescent="0.2">
      <c r="A131" s="6">
        <v>14</v>
      </c>
      <c r="B131" s="7" t="s">
        <v>122</v>
      </c>
      <c r="C131" s="8">
        <v>0</v>
      </c>
      <c r="D131" s="6" t="s">
        <v>2</v>
      </c>
      <c r="E131" s="2"/>
      <c r="F131" s="2"/>
      <c r="G131" s="2"/>
      <c r="H131" s="12"/>
    </row>
    <row r="132" spans="1:8" x14ac:dyDescent="0.2">
      <c r="A132" s="6">
        <v>15</v>
      </c>
      <c r="B132" s="7" t="s">
        <v>123</v>
      </c>
      <c r="C132" s="8">
        <v>0</v>
      </c>
      <c r="D132" s="6" t="s">
        <v>26</v>
      </c>
      <c r="E132" s="2"/>
      <c r="F132" s="2"/>
      <c r="G132" s="2"/>
      <c r="H132" s="12"/>
    </row>
    <row r="133" spans="1:8" x14ac:dyDescent="0.2">
      <c r="A133" s="6">
        <v>16</v>
      </c>
      <c r="B133" s="7" t="s">
        <v>20</v>
      </c>
      <c r="C133" s="8">
        <v>1</v>
      </c>
      <c r="D133" s="6" t="s">
        <v>26</v>
      </c>
      <c r="E133" s="2"/>
      <c r="F133" s="2"/>
      <c r="G133" s="2"/>
      <c r="H133" s="12"/>
    </row>
    <row r="134" spans="1:8" x14ac:dyDescent="0.2">
      <c r="A134" s="6">
        <v>17</v>
      </c>
      <c r="B134" s="7" t="s">
        <v>124</v>
      </c>
      <c r="C134" s="8">
        <v>1</v>
      </c>
      <c r="D134" s="6" t="s">
        <v>26</v>
      </c>
      <c r="E134" s="2"/>
      <c r="F134" s="2"/>
      <c r="G134" s="2"/>
      <c r="H134" s="12"/>
    </row>
    <row r="135" spans="1:8" x14ac:dyDescent="0.2">
      <c r="A135" s="6">
        <v>18</v>
      </c>
      <c r="B135" s="7" t="s">
        <v>21</v>
      </c>
      <c r="C135" s="8">
        <v>1</v>
      </c>
      <c r="D135" s="6" t="s">
        <v>26</v>
      </c>
      <c r="E135" s="2"/>
      <c r="F135" s="2"/>
      <c r="G135" s="2"/>
      <c r="H135" s="12"/>
    </row>
    <row r="136" spans="1:8" x14ac:dyDescent="0.2">
      <c r="A136" s="6">
        <v>19</v>
      </c>
      <c r="B136" s="7" t="s">
        <v>22</v>
      </c>
      <c r="C136" s="8">
        <v>0</v>
      </c>
      <c r="D136" s="6" t="s">
        <v>2</v>
      </c>
      <c r="E136" s="2"/>
      <c r="F136" s="2"/>
      <c r="G136" s="2"/>
      <c r="H136" s="12"/>
    </row>
    <row r="137" spans="1:8" x14ac:dyDescent="0.2">
      <c r="A137" s="6">
        <v>20</v>
      </c>
      <c r="B137" s="7" t="s">
        <v>183</v>
      </c>
      <c r="C137" s="8">
        <v>1</v>
      </c>
      <c r="D137" s="6" t="s">
        <v>26</v>
      </c>
      <c r="E137" s="2"/>
      <c r="F137" s="2"/>
      <c r="G137" s="2"/>
      <c r="H137" s="12"/>
    </row>
    <row r="138" spans="1:8" x14ac:dyDescent="0.2">
      <c r="A138" s="6">
        <v>21</v>
      </c>
      <c r="B138" s="7" t="s">
        <v>23</v>
      </c>
      <c r="C138" s="8">
        <v>0</v>
      </c>
      <c r="D138" s="6" t="s">
        <v>2</v>
      </c>
      <c r="E138" s="2"/>
      <c r="F138" s="2"/>
      <c r="G138" s="2"/>
      <c r="H138" s="12"/>
    </row>
    <row r="139" spans="1:8" x14ac:dyDescent="0.2">
      <c r="A139" s="6">
        <v>22</v>
      </c>
      <c r="B139" s="7" t="s">
        <v>31</v>
      </c>
      <c r="C139" s="8">
        <v>0</v>
      </c>
      <c r="D139" s="6" t="s">
        <v>2</v>
      </c>
      <c r="E139" s="2"/>
      <c r="F139" s="2"/>
      <c r="G139" s="2"/>
      <c r="H139" s="12"/>
    </row>
    <row r="140" spans="1:8" x14ac:dyDescent="0.2">
      <c r="A140" s="6">
        <v>23</v>
      </c>
      <c r="B140" s="7" t="s">
        <v>30</v>
      </c>
      <c r="C140" s="8">
        <v>0</v>
      </c>
      <c r="D140" s="6" t="s">
        <v>2</v>
      </c>
      <c r="E140" s="2"/>
      <c r="F140" s="2"/>
      <c r="G140" s="2"/>
      <c r="H140" s="12"/>
    </row>
    <row r="141" spans="1:8" x14ac:dyDescent="0.2">
      <c r="A141" s="6">
        <v>24</v>
      </c>
      <c r="B141" s="7" t="s">
        <v>126</v>
      </c>
      <c r="C141" s="8">
        <v>0</v>
      </c>
      <c r="D141" s="6" t="s">
        <v>2</v>
      </c>
      <c r="E141" s="2"/>
      <c r="F141" s="2"/>
      <c r="G141" s="2"/>
      <c r="H141" s="12"/>
    </row>
    <row r="142" spans="1:8" x14ac:dyDescent="0.2">
      <c r="A142" s="6">
        <v>25</v>
      </c>
      <c r="B142" s="7" t="s">
        <v>127</v>
      </c>
      <c r="C142" s="8">
        <v>0</v>
      </c>
      <c r="D142" s="6" t="s">
        <v>2</v>
      </c>
      <c r="E142" s="2"/>
      <c r="F142" s="2"/>
      <c r="G142" s="2"/>
      <c r="H142" s="12"/>
    </row>
    <row r="143" spans="1:8" x14ac:dyDescent="0.2">
      <c r="A143" s="6">
        <v>26</v>
      </c>
      <c r="B143" s="7" t="s">
        <v>148</v>
      </c>
      <c r="C143" s="8">
        <v>0</v>
      </c>
      <c r="D143" s="6" t="s">
        <v>2</v>
      </c>
      <c r="E143" s="2"/>
      <c r="F143" s="2"/>
      <c r="G143" s="2"/>
      <c r="H143" s="12"/>
    </row>
    <row r="144" spans="1:8" x14ac:dyDescent="0.2">
      <c r="A144" s="6">
        <v>27</v>
      </c>
      <c r="B144" s="7" t="s">
        <v>93</v>
      </c>
      <c r="C144" s="8">
        <v>0</v>
      </c>
      <c r="D144" s="6" t="s">
        <v>2</v>
      </c>
      <c r="E144" s="2"/>
      <c r="F144" s="2"/>
      <c r="G144" s="2"/>
      <c r="H144" s="12"/>
    </row>
    <row r="145" spans="1:8" x14ac:dyDescent="0.2">
      <c r="A145" s="6">
        <v>28</v>
      </c>
      <c r="B145" s="7" t="s">
        <v>128</v>
      </c>
      <c r="C145" s="8">
        <v>0</v>
      </c>
      <c r="D145" s="6" t="s">
        <v>2</v>
      </c>
      <c r="E145" s="2"/>
      <c r="F145" s="2"/>
      <c r="G145" s="2"/>
      <c r="H145" s="12"/>
    </row>
    <row r="146" spans="1:8" x14ac:dyDescent="0.2">
      <c r="A146" s="6">
        <v>29</v>
      </c>
      <c r="B146" s="7" t="s">
        <v>24</v>
      </c>
      <c r="C146" s="8">
        <v>0</v>
      </c>
      <c r="D146" s="6" t="s">
        <v>26</v>
      </c>
      <c r="E146" s="2"/>
      <c r="F146" s="2"/>
      <c r="G146" s="2"/>
      <c r="H146" s="12"/>
    </row>
    <row r="147" spans="1:8" x14ac:dyDescent="0.2">
      <c r="A147" s="6">
        <v>30</v>
      </c>
      <c r="B147" s="7" t="s">
        <v>129</v>
      </c>
      <c r="C147" s="8">
        <v>0</v>
      </c>
      <c r="D147" s="6" t="s">
        <v>2</v>
      </c>
      <c r="E147" s="2"/>
      <c r="F147" s="2"/>
      <c r="G147" s="2"/>
      <c r="H147" s="12"/>
    </row>
    <row r="148" spans="1:8" x14ac:dyDescent="0.2">
      <c r="A148" s="6">
        <v>31</v>
      </c>
      <c r="B148" s="7" t="s">
        <v>130</v>
      </c>
      <c r="C148" s="8">
        <v>0</v>
      </c>
      <c r="D148" s="6" t="s">
        <v>2</v>
      </c>
      <c r="E148" s="2"/>
      <c r="F148" s="2"/>
      <c r="G148" s="2"/>
      <c r="H148" s="12"/>
    </row>
    <row r="149" spans="1:8" x14ac:dyDescent="0.2">
      <c r="A149" s="28" t="s">
        <v>25</v>
      </c>
      <c r="B149" s="28"/>
      <c r="C149" s="28"/>
      <c r="D149" s="28"/>
      <c r="E149" s="3"/>
      <c r="F149" s="3">
        <f t="shared" ref="F149:G149" si="1">SUM(F118:F148)</f>
        <v>0</v>
      </c>
      <c r="G149" s="3">
        <f t="shared" si="1"/>
        <v>0</v>
      </c>
    </row>
    <row r="150" spans="1:8" x14ac:dyDescent="0.2">
      <c r="A150" s="28" t="s">
        <v>1</v>
      </c>
      <c r="B150" s="28"/>
      <c r="C150" s="28"/>
      <c r="D150" s="28"/>
      <c r="E150" s="3"/>
      <c r="F150" s="3">
        <f>SUM(F8,F46,F83,F116,F149)</f>
        <v>0</v>
      </c>
      <c r="G150" s="3">
        <f>SUM(G8,G46,G83,G116,G149)</f>
        <v>0</v>
      </c>
    </row>
    <row r="151" spans="1:8" x14ac:dyDescent="0.2">
      <c r="A151" s="9"/>
      <c r="B151" s="10"/>
      <c r="C151" s="9"/>
      <c r="D151" s="9"/>
      <c r="E151" s="4"/>
      <c r="F151" s="4"/>
      <c r="G151" s="4"/>
    </row>
    <row r="152" spans="1:8" ht="15.75" customHeight="1" x14ac:dyDescent="0.2">
      <c r="A152" s="26" t="s">
        <v>187</v>
      </c>
      <c r="B152" s="26"/>
      <c r="C152" s="26"/>
      <c r="D152" s="26"/>
      <c r="E152" s="26"/>
      <c r="F152" s="26"/>
      <c r="G152" s="26"/>
      <c r="H152" s="11"/>
    </row>
    <row r="153" spans="1:8" ht="15.75" customHeight="1" x14ac:dyDescent="0.2">
      <c r="A153" s="26" t="s">
        <v>188</v>
      </c>
      <c r="B153" s="26"/>
      <c r="C153" s="26"/>
      <c r="D153" s="26"/>
      <c r="E153" s="26"/>
      <c r="F153" s="26"/>
      <c r="G153" s="26"/>
    </row>
    <row r="154" spans="1:8" x14ac:dyDescent="0.2">
      <c r="A154" s="9"/>
      <c r="B154" s="10"/>
      <c r="C154" s="9"/>
      <c r="D154" s="9"/>
      <c r="E154" s="4"/>
      <c r="F154" s="4"/>
      <c r="G154" s="4"/>
    </row>
  </sheetData>
  <mergeCells count="20">
    <mergeCell ref="A116:D116"/>
    <mergeCell ref="A1:G1"/>
    <mergeCell ref="A2:A3"/>
    <mergeCell ref="B2:B3"/>
    <mergeCell ref="C2:C3"/>
    <mergeCell ref="D2:D3"/>
    <mergeCell ref="E2:G2"/>
    <mergeCell ref="A8:D8"/>
    <mergeCell ref="A84:G84"/>
    <mergeCell ref="A10:G10"/>
    <mergeCell ref="A46:D46"/>
    <mergeCell ref="A47:G47"/>
    <mergeCell ref="A83:D83"/>
    <mergeCell ref="A4:G4"/>
    <mergeCell ref="A9:G9"/>
    <mergeCell ref="A152:G152"/>
    <mergeCell ref="A153:G153"/>
    <mergeCell ref="A117:G117"/>
    <mergeCell ref="A149:D149"/>
    <mergeCell ref="A150:D150"/>
  </mergeCells>
  <pageMargins left="0.7" right="0.7" top="0.75" bottom="0.75" header="0.3" footer="0.3"/>
  <pageSetup paperSize="9" scale="82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55"/>
  <sheetViews>
    <sheetView workbookViewId="0">
      <selection sqref="A1:J1"/>
    </sheetView>
  </sheetViews>
  <sheetFormatPr defaultColWidth="8.85546875" defaultRowHeight="12.75" x14ac:dyDescent="0.25"/>
  <cols>
    <col min="1" max="1" width="4.7109375" style="24" customWidth="1"/>
    <col min="2" max="2" width="50.7109375" style="19" customWidth="1"/>
    <col min="3" max="3" width="30.7109375" style="19" customWidth="1"/>
    <col min="4" max="9" width="8.85546875" style="19"/>
    <col min="10" max="10" width="10.140625" style="19" bestFit="1" customWidth="1"/>
    <col min="11" max="16384" width="8.85546875" style="19"/>
  </cols>
  <sheetData>
    <row r="1" spans="1:10" x14ac:dyDescent="0.25">
      <c r="A1" s="34" t="s">
        <v>153</v>
      </c>
      <c r="B1" s="34"/>
      <c r="C1" s="34"/>
      <c r="D1" s="34"/>
      <c r="E1" s="34"/>
      <c r="F1" s="34"/>
      <c r="G1" s="34"/>
      <c r="H1" s="34"/>
      <c r="I1" s="34"/>
      <c r="J1" s="34"/>
    </row>
    <row r="2" spans="1:10" x14ac:dyDescent="0.25">
      <c r="A2" s="34" t="s">
        <v>154</v>
      </c>
      <c r="B2" s="34" t="s">
        <v>155</v>
      </c>
      <c r="C2" s="34" t="s">
        <v>156</v>
      </c>
      <c r="D2" s="34" t="s">
        <v>165</v>
      </c>
      <c r="E2" s="34" t="s">
        <v>157</v>
      </c>
      <c r="F2" s="34" t="s">
        <v>158</v>
      </c>
      <c r="G2" s="34" t="s">
        <v>159</v>
      </c>
      <c r="H2" s="34"/>
      <c r="I2" s="34"/>
      <c r="J2" s="34"/>
    </row>
    <row r="3" spans="1:10" ht="38.25" x14ac:dyDescent="0.25">
      <c r="A3" s="34"/>
      <c r="B3" s="34"/>
      <c r="C3" s="34"/>
      <c r="D3" s="34"/>
      <c r="E3" s="34"/>
      <c r="F3" s="34"/>
      <c r="G3" s="14" t="s">
        <v>160</v>
      </c>
      <c r="H3" s="14" t="s">
        <v>161</v>
      </c>
      <c r="I3" s="14" t="s">
        <v>162</v>
      </c>
      <c r="J3" s="14" t="s">
        <v>163</v>
      </c>
    </row>
    <row r="4" spans="1:10" x14ac:dyDescent="0.25">
      <c r="A4" s="34">
        <v>1</v>
      </c>
      <c r="B4" s="34"/>
      <c r="C4" s="14">
        <v>2</v>
      </c>
      <c r="D4" s="14">
        <v>3</v>
      </c>
      <c r="E4" s="14">
        <v>4</v>
      </c>
      <c r="F4" s="14">
        <v>5</v>
      </c>
      <c r="G4" s="14">
        <v>6</v>
      </c>
      <c r="H4" s="14">
        <v>7</v>
      </c>
      <c r="I4" s="14">
        <v>8</v>
      </c>
      <c r="J4" s="14">
        <v>9</v>
      </c>
    </row>
    <row r="5" spans="1:10" ht="14.45" customHeight="1" x14ac:dyDescent="0.25">
      <c r="A5" s="33" t="s">
        <v>145</v>
      </c>
      <c r="B5" s="33"/>
      <c r="C5" s="33"/>
      <c r="D5" s="33"/>
      <c r="E5" s="33"/>
      <c r="F5" s="33"/>
      <c r="G5" s="33"/>
      <c r="H5" s="33"/>
      <c r="I5" s="33"/>
      <c r="J5" s="33"/>
    </row>
    <row r="6" spans="1:10" ht="25.5" x14ac:dyDescent="0.25">
      <c r="A6" s="15">
        <v>1</v>
      </c>
      <c r="B6" s="16" t="s">
        <v>131</v>
      </c>
      <c r="C6" s="20" t="s">
        <v>164</v>
      </c>
      <c r="D6" s="15" t="s">
        <v>3</v>
      </c>
      <c r="E6" s="21">
        <v>1</v>
      </c>
      <c r="F6" s="21">
        <v>12</v>
      </c>
      <c r="G6" s="17">
        <v>6451.2</v>
      </c>
      <c r="H6" s="25">
        <v>0</v>
      </c>
      <c r="I6" s="25">
        <v>0</v>
      </c>
      <c r="J6" s="22">
        <f>G6</f>
        <v>6451.2</v>
      </c>
    </row>
    <row r="7" spans="1:10" ht="25.5" x14ac:dyDescent="0.25">
      <c r="A7" s="15">
        <v>2</v>
      </c>
      <c r="B7" s="16" t="s">
        <v>132</v>
      </c>
      <c r="C7" s="20" t="s">
        <v>164</v>
      </c>
      <c r="D7" s="15" t="s">
        <v>3</v>
      </c>
      <c r="E7" s="21">
        <v>1</v>
      </c>
      <c r="F7" s="21">
        <v>12</v>
      </c>
      <c r="G7" s="17">
        <v>6451.2</v>
      </c>
      <c r="H7" s="25">
        <v>0</v>
      </c>
      <c r="I7" s="25">
        <v>0</v>
      </c>
      <c r="J7" s="22">
        <f t="shared" ref="J7:J72" si="0">G7</f>
        <v>6451.2</v>
      </c>
    </row>
    <row r="8" spans="1:10" ht="25.5" x14ac:dyDescent="0.25">
      <c r="A8" s="15">
        <v>3</v>
      </c>
      <c r="B8" s="16" t="s">
        <v>133</v>
      </c>
      <c r="C8" s="20" t="s">
        <v>164</v>
      </c>
      <c r="D8" s="15" t="s">
        <v>3</v>
      </c>
      <c r="E8" s="21">
        <v>1</v>
      </c>
      <c r="F8" s="21">
        <v>12</v>
      </c>
      <c r="G8" s="17">
        <v>6451.2</v>
      </c>
      <c r="H8" s="25">
        <v>0</v>
      </c>
      <c r="I8" s="25">
        <v>0</v>
      </c>
      <c r="J8" s="22">
        <f t="shared" si="0"/>
        <v>6451.2</v>
      </c>
    </row>
    <row r="9" spans="1:10" ht="25.5" x14ac:dyDescent="0.25">
      <c r="A9" s="15">
        <v>4</v>
      </c>
      <c r="B9" s="16" t="s">
        <v>134</v>
      </c>
      <c r="C9" s="20" t="s">
        <v>164</v>
      </c>
      <c r="D9" s="15" t="s">
        <v>3</v>
      </c>
      <c r="E9" s="21">
        <v>1</v>
      </c>
      <c r="F9" s="21">
        <v>12</v>
      </c>
      <c r="G9" s="17">
        <v>6451.2</v>
      </c>
      <c r="H9" s="25">
        <v>0</v>
      </c>
      <c r="I9" s="25">
        <v>0</v>
      </c>
      <c r="J9" s="22">
        <f t="shared" si="0"/>
        <v>6451.2</v>
      </c>
    </row>
    <row r="10" spans="1:10" ht="25.5" x14ac:dyDescent="0.25">
      <c r="A10" s="15">
        <v>5</v>
      </c>
      <c r="B10" s="16" t="s">
        <v>135</v>
      </c>
      <c r="C10" s="20" t="s">
        <v>164</v>
      </c>
      <c r="D10" s="15" t="s">
        <v>3</v>
      </c>
      <c r="E10" s="21">
        <v>1</v>
      </c>
      <c r="F10" s="21">
        <v>12</v>
      </c>
      <c r="G10" s="17">
        <v>6451.2</v>
      </c>
      <c r="H10" s="25">
        <v>0</v>
      </c>
      <c r="I10" s="25">
        <v>0</v>
      </c>
      <c r="J10" s="22">
        <f t="shared" si="0"/>
        <v>6451.2</v>
      </c>
    </row>
    <row r="11" spans="1:10" ht="25.5" x14ac:dyDescent="0.25">
      <c r="A11" s="15">
        <v>6</v>
      </c>
      <c r="B11" s="16" t="s">
        <v>136</v>
      </c>
      <c r="C11" s="20" t="s">
        <v>164</v>
      </c>
      <c r="D11" s="15" t="s">
        <v>3</v>
      </c>
      <c r="E11" s="21">
        <v>1</v>
      </c>
      <c r="F11" s="21">
        <v>12</v>
      </c>
      <c r="G11" s="17">
        <v>6451.2</v>
      </c>
      <c r="H11" s="25">
        <v>0</v>
      </c>
      <c r="I11" s="25">
        <v>0</v>
      </c>
      <c r="J11" s="22">
        <f t="shared" si="0"/>
        <v>6451.2</v>
      </c>
    </row>
    <row r="12" spans="1:10" ht="25.5" x14ac:dyDescent="0.25">
      <c r="A12" s="15">
        <v>7</v>
      </c>
      <c r="B12" s="16" t="s">
        <v>137</v>
      </c>
      <c r="C12" s="20" t="s">
        <v>164</v>
      </c>
      <c r="D12" s="15" t="s">
        <v>3</v>
      </c>
      <c r="E12" s="21">
        <v>1</v>
      </c>
      <c r="F12" s="21">
        <v>12</v>
      </c>
      <c r="G12" s="17">
        <v>6451.2</v>
      </c>
      <c r="H12" s="25">
        <v>0</v>
      </c>
      <c r="I12" s="25">
        <v>0</v>
      </c>
      <c r="J12" s="22">
        <f t="shared" si="0"/>
        <v>6451.2</v>
      </c>
    </row>
    <row r="13" spans="1:10" ht="25.5" x14ac:dyDescent="0.25">
      <c r="A13" s="15">
        <v>8</v>
      </c>
      <c r="B13" s="16" t="s">
        <v>138</v>
      </c>
      <c r="C13" s="20" t="s">
        <v>164</v>
      </c>
      <c r="D13" s="15" t="s">
        <v>3</v>
      </c>
      <c r="E13" s="21">
        <v>1</v>
      </c>
      <c r="F13" s="21">
        <v>12</v>
      </c>
      <c r="G13" s="17">
        <v>6451.2</v>
      </c>
      <c r="H13" s="25">
        <v>0</v>
      </c>
      <c r="I13" s="25">
        <v>0</v>
      </c>
      <c r="J13" s="22">
        <f t="shared" si="0"/>
        <v>6451.2</v>
      </c>
    </row>
    <row r="14" spans="1:10" ht="25.5" x14ac:dyDescent="0.25">
      <c r="A14" s="15">
        <v>9</v>
      </c>
      <c r="B14" s="16" t="s">
        <v>139</v>
      </c>
      <c r="C14" s="20" t="s">
        <v>164</v>
      </c>
      <c r="D14" s="15" t="s">
        <v>3</v>
      </c>
      <c r="E14" s="21">
        <v>1</v>
      </c>
      <c r="F14" s="21">
        <v>12</v>
      </c>
      <c r="G14" s="17">
        <v>6451.2</v>
      </c>
      <c r="H14" s="25">
        <v>0</v>
      </c>
      <c r="I14" s="25">
        <v>0</v>
      </c>
      <c r="J14" s="22">
        <f t="shared" si="0"/>
        <v>6451.2</v>
      </c>
    </row>
    <row r="15" spans="1:10" ht="25.5" x14ac:dyDescent="0.25">
      <c r="A15" s="15">
        <v>10</v>
      </c>
      <c r="B15" s="16" t="s">
        <v>140</v>
      </c>
      <c r="C15" s="20" t="s">
        <v>164</v>
      </c>
      <c r="D15" s="15" t="s">
        <v>3</v>
      </c>
      <c r="E15" s="21">
        <v>1</v>
      </c>
      <c r="F15" s="21">
        <v>12</v>
      </c>
      <c r="G15" s="17">
        <v>6451.2</v>
      </c>
      <c r="H15" s="25">
        <v>0</v>
      </c>
      <c r="I15" s="25">
        <v>0</v>
      </c>
      <c r="J15" s="22">
        <f t="shared" si="0"/>
        <v>6451.2</v>
      </c>
    </row>
    <row r="16" spans="1:10" ht="25.5" x14ac:dyDescent="0.25">
      <c r="A16" s="15">
        <v>11</v>
      </c>
      <c r="B16" s="16" t="s">
        <v>141</v>
      </c>
      <c r="C16" s="20" t="s">
        <v>164</v>
      </c>
      <c r="D16" s="15" t="s">
        <v>3</v>
      </c>
      <c r="E16" s="21">
        <v>1</v>
      </c>
      <c r="F16" s="21">
        <v>12</v>
      </c>
      <c r="G16" s="17">
        <v>6451.2</v>
      </c>
      <c r="H16" s="25">
        <v>0</v>
      </c>
      <c r="I16" s="25">
        <v>0</v>
      </c>
      <c r="J16" s="22">
        <f t="shared" si="0"/>
        <v>6451.2</v>
      </c>
    </row>
    <row r="17" spans="1:10" ht="25.5" x14ac:dyDescent="0.25">
      <c r="A17" s="15">
        <v>12</v>
      </c>
      <c r="B17" s="16" t="s">
        <v>142</v>
      </c>
      <c r="C17" s="20" t="s">
        <v>164</v>
      </c>
      <c r="D17" s="15" t="s">
        <v>3</v>
      </c>
      <c r="E17" s="21">
        <v>1</v>
      </c>
      <c r="F17" s="21">
        <v>12</v>
      </c>
      <c r="G17" s="17">
        <v>6451.2</v>
      </c>
      <c r="H17" s="25">
        <v>0</v>
      </c>
      <c r="I17" s="25">
        <v>0</v>
      </c>
      <c r="J17" s="22">
        <f t="shared" si="0"/>
        <v>6451.2</v>
      </c>
    </row>
    <row r="18" spans="1:10" x14ac:dyDescent="0.25">
      <c r="A18" s="35" t="s">
        <v>166</v>
      </c>
      <c r="B18" s="35"/>
      <c r="C18" s="35"/>
      <c r="D18" s="35"/>
      <c r="E18" s="35"/>
      <c r="F18" s="35"/>
      <c r="G18" s="35"/>
      <c r="H18" s="35"/>
      <c r="I18" s="35"/>
      <c r="J18" s="23">
        <f>SUM(J6:J17)</f>
        <v>77414.399999999994</v>
      </c>
    </row>
    <row r="19" spans="1:10" ht="14.45" customHeight="1" x14ac:dyDescent="0.25">
      <c r="A19" s="33" t="s">
        <v>32</v>
      </c>
      <c r="B19" s="33"/>
      <c r="C19" s="33"/>
      <c r="D19" s="33"/>
      <c r="E19" s="33"/>
      <c r="F19" s="33"/>
      <c r="G19" s="33"/>
      <c r="H19" s="33"/>
      <c r="I19" s="33"/>
      <c r="J19" s="33"/>
    </row>
    <row r="20" spans="1:10" ht="25.5" x14ac:dyDescent="0.25">
      <c r="A20" s="15">
        <v>1</v>
      </c>
      <c r="B20" s="16" t="s">
        <v>33</v>
      </c>
      <c r="C20" s="20" t="s">
        <v>164</v>
      </c>
      <c r="D20" s="15" t="s">
        <v>2</v>
      </c>
      <c r="E20" s="21">
        <v>1</v>
      </c>
      <c r="F20" s="21">
        <v>12</v>
      </c>
      <c r="G20" s="17">
        <v>5170</v>
      </c>
      <c r="H20" s="25">
        <v>0</v>
      </c>
      <c r="I20" s="25">
        <v>0</v>
      </c>
      <c r="J20" s="22">
        <f t="shared" si="0"/>
        <v>5170</v>
      </c>
    </row>
    <row r="21" spans="1:10" ht="25.5" x14ac:dyDescent="0.25">
      <c r="A21" s="15">
        <v>2</v>
      </c>
      <c r="B21" s="16" t="s">
        <v>34</v>
      </c>
      <c r="C21" s="20" t="s">
        <v>164</v>
      </c>
      <c r="D21" s="15" t="s">
        <v>26</v>
      </c>
      <c r="E21" s="21">
        <v>1</v>
      </c>
      <c r="F21" s="21">
        <v>12</v>
      </c>
      <c r="G21" s="17">
        <v>1201.1500000000001</v>
      </c>
      <c r="H21" s="25">
        <v>0</v>
      </c>
      <c r="I21" s="25">
        <v>0</v>
      </c>
      <c r="J21" s="22">
        <f t="shared" si="0"/>
        <v>1201.1500000000001</v>
      </c>
    </row>
    <row r="22" spans="1:10" ht="25.5" x14ac:dyDescent="0.25">
      <c r="A22" s="15">
        <v>3</v>
      </c>
      <c r="B22" s="16" t="s">
        <v>35</v>
      </c>
      <c r="C22" s="20" t="s">
        <v>164</v>
      </c>
      <c r="D22" s="15" t="s">
        <v>2</v>
      </c>
      <c r="E22" s="21">
        <v>1</v>
      </c>
      <c r="F22" s="21">
        <v>12</v>
      </c>
      <c r="G22" s="17">
        <v>1130</v>
      </c>
      <c r="H22" s="25">
        <v>0</v>
      </c>
      <c r="I22" s="25">
        <v>0</v>
      </c>
      <c r="J22" s="22">
        <f t="shared" si="0"/>
        <v>1130</v>
      </c>
    </row>
    <row r="23" spans="1:10" ht="25.5" x14ac:dyDescent="0.25">
      <c r="A23" s="15">
        <v>4</v>
      </c>
      <c r="B23" s="16" t="s">
        <v>36</v>
      </c>
      <c r="C23" s="20" t="s">
        <v>164</v>
      </c>
      <c r="D23" s="15" t="s">
        <v>2</v>
      </c>
      <c r="E23" s="21">
        <v>1</v>
      </c>
      <c r="F23" s="21">
        <v>12</v>
      </c>
      <c r="G23" s="17">
        <v>59800</v>
      </c>
      <c r="H23" s="25">
        <v>0</v>
      </c>
      <c r="I23" s="25">
        <v>0</v>
      </c>
      <c r="J23" s="22">
        <f t="shared" si="0"/>
        <v>59800</v>
      </c>
    </row>
    <row r="24" spans="1:10" ht="25.5" x14ac:dyDescent="0.25">
      <c r="A24" s="15">
        <v>5</v>
      </c>
      <c r="B24" s="16" t="s">
        <v>37</v>
      </c>
      <c r="C24" s="20" t="s">
        <v>164</v>
      </c>
      <c r="D24" s="15" t="s">
        <v>2</v>
      </c>
      <c r="E24" s="21">
        <v>1</v>
      </c>
      <c r="F24" s="21">
        <v>12</v>
      </c>
      <c r="G24" s="18">
        <v>24000</v>
      </c>
      <c r="H24" s="25">
        <v>0</v>
      </c>
      <c r="I24" s="25">
        <v>0</v>
      </c>
      <c r="J24" s="22">
        <f t="shared" si="0"/>
        <v>24000</v>
      </c>
    </row>
    <row r="25" spans="1:10" ht="25.5" x14ac:dyDescent="0.25">
      <c r="A25" s="15">
        <v>6</v>
      </c>
      <c r="B25" s="16" t="s">
        <v>38</v>
      </c>
      <c r="C25" s="20" t="s">
        <v>164</v>
      </c>
      <c r="D25" s="15" t="s">
        <v>2</v>
      </c>
      <c r="E25" s="21">
        <v>1</v>
      </c>
      <c r="F25" s="21">
        <v>12</v>
      </c>
      <c r="G25" s="17">
        <v>253.44</v>
      </c>
      <c r="H25" s="25">
        <v>0</v>
      </c>
      <c r="I25" s="25">
        <v>0</v>
      </c>
      <c r="J25" s="22">
        <f t="shared" si="0"/>
        <v>253.44</v>
      </c>
    </row>
    <row r="26" spans="1:10" ht="25.5" x14ac:dyDescent="0.25">
      <c r="A26" s="15">
        <v>7</v>
      </c>
      <c r="B26" s="16" t="s">
        <v>39</v>
      </c>
      <c r="C26" s="20" t="s">
        <v>164</v>
      </c>
      <c r="D26" s="15" t="s">
        <v>26</v>
      </c>
      <c r="E26" s="21">
        <v>1</v>
      </c>
      <c r="F26" s="21">
        <v>12</v>
      </c>
      <c r="G26" s="17">
        <v>445.44</v>
      </c>
      <c r="H26" s="25">
        <v>0</v>
      </c>
      <c r="I26" s="25">
        <v>0</v>
      </c>
      <c r="J26" s="22">
        <f t="shared" si="0"/>
        <v>445.44</v>
      </c>
    </row>
    <row r="27" spans="1:10" ht="25.5" x14ac:dyDescent="0.25">
      <c r="A27" s="15">
        <v>8</v>
      </c>
      <c r="B27" s="16" t="s">
        <v>40</v>
      </c>
      <c r="C27" s="20" t="s">
        <v>164</v>
      </c>
      <c r="D27" s="15" t="s">
        <v>64</v>
      </c>
      <c r="E27" s="21">
        <v>1</v>
      </c>
      <c r="F27" s="21">
        <v>12</v>
      </c>
      <c r="G27" s="17">
        <v>1797.12</v>
      </c>
      <c r="H27" s="25">
        <v>0</v>
      </c>
      <c r="I27" s="25">
        <v>0</v>
      </c>
      <c r="J27" s="22">
        <f t="shared" si="0"/>
        <v>1797.12</v>
      </c>
    </row>
    <row r="28" spans="1:10" ht="25.5" x14ac:dyDescent="0.25">
      <c r="A28" s="15">
        <v>9</v>
      </c>
      <c r="B28" s="16" t="s">
        <v>41</v>
      </c>
      <c r="C28" s="20" t="s">
        <v>164</v>
      </c>
      <c r="D28" s="15" t="s">
        <v>2</v>
      </c>
      <c r="E28" s="21">
        <v>1</v>
      </c>
      <c r="F28" s="21">
        <v>12</v>
      </c>
      <c r="G28" s="17">
        <v>1059.8399999999999</v>
      </c>
      <c r="H28" s="25">
        <v>0</v>
      </c>
      <c r="I28" s="25">
        <v>0</v>
      </c>
      <c r="J28" s="22">
        <f t="shared" si="0"/>
        <v>1059.8399999999999</v>
      </c>
    </row>
    <row r="29" spans="1:10" ht="25.5" x14ac:dyDescent="0.25">
      <c r="A29" s="15">
        <v>10</v>
      </c>
      <c r="B29" s="16" t="s">
        <v>42</v>
      </c>
      <c r="C29" s="20" t="s">
        <v>164</v>
      </c>
      <c r="D29" s="15" t="s">
        <v>2</v>
      </c>
      <c r="E29" s="21">
        <v>1</v>
      </c>
      <c r="F29" s="21">
        <v>12</v>
      </c>
      <c r="G29" s="17">
        <v>4494.34</v>
      </c>
      <c r="H29" s="25">
        <v>0</v>
      </c>
      <c r="I29" s="25">
        <v>0</v>
      </c>
      <c r="J29" s="22">
        <f t="shared" si="0"/>
        <v>4494.34</v>
      </c>
    </row>
    <row r="30" spans="1:10" ht="25.5" x14ac:dyDescent="0.25">
      <c r="A30" s="15">
        <v>11</v>
      </c>
      <c r="B30" s="16" t="s">
        <v>43</v>
      </c>
      <c r="C30" s="20" t="s">
        <v>164</v>
      </c>
      <c r="D30" s="15" t="s">
        <v>26</v>
      </c>
      <c r="E30" s="21">
        <v>1</v>
      </c>
      <c r="F30" s="21">
        <v>12</v>
      </c>
      <c r="G30" s="17">
        <v>1370</v>
      </c>
      <c r="H30" s="25">
        <v>0</v>
      </c>
      <c r="I30" s="25">
        <v>0</v>
      </c>
      <c r="J30" s="22">
        <f t="shared" si="0"/>
        <v>1370</v>
      </c>
    </row>
    <row r="31" spans="1:10" ht="25.5" x14ac:dyDescent="0.25">
      <c r="A31" s="15">
        <v>12</v>
      </c>
      <c r="B31" s="16" t="s">
        <v>44</v>
      </c>
      <c r="C31" s="20" t="s">
        <v>164</v>
      </c>
      <c r="D31" s="15" t="s">
        <v>2</v>
      </c>
      <c r="E31" s="21">
        <v>1</v>
      </c>
      <c r="F31" s="21">
        <v>12</v>
      </c>
      <c r="G31" s="17">
        <v>514.55999999999995</v>
      </c>
      <c r="H31" s="25">
        <v>0</v>
      </c>
      <c r="I31" s="25">
        <v>0</v>
      </c>
      <c r="J31" s="22">
        <f t="shared" si="0"/>
        <v>514.55999999999995</v>
      </c>
    </row>
    <row r="32" spans="1:10" ht="25.5" x14ac:dyDescent="0.25">
      <c r="A32" s="15">
        <v>13</v>
      </c>
      <c r="B32" s="16" t="s">
        <v>45</v>
      </c>
      <c r="C32" s="20" t="s">
        <v>164</v>
      </c>
      <c r="D32" s="15" t="s">
        <v>2</v>
      </c>
      <c r="E32" s="21">
        <v>1</v>
      </c>
      <c r="F32" s="21">
        <v>12</v>
      </c>
      <c r="G32" s="17">
        <v>23654.400000000001</v>
      </c>
      <c r="H32" s="25">
        <v>0</v>
      </c>
      <c r="I32" s="25">
        <v>0</v>
      </c>
      <c r="J32" s="22">
        <f t="shared" si="0"/>
        <v>23654.400000000001</v>
      </c>
    </row>
    <row r="33" spans="1:10" ht="25.5" x14ac:dyDescent="0.25">
      <c r="A33" s="15">
        <v>14</v>
      </c>
      <c r="B33" s="16" t="s">
        <v>46</v>
      </c>
      <c r="C33" s="20" t="s">
        <v>164</v>
      </c>
      <c r="D33" s="15" t="s">
        <v>2</v>
      </c>
      <c r="E33" s="21">
        <v>1</v>
      </c>
      <c r="F33" s="21">
        <v>12</v>
      </c>
      <c r="G33" s="17">
        <v>12611.84</v>
      </c>
      <c r="H33" s="25">
        <v>0</v>
      </c>
      <c r="I33" s="25">
        <v>0</v>
      </c>
      <c r="J33" s="22">
        <f t="shared" si="0"/>
        <v>12611.84</v>
      </c>
    </row>
    <row r="34" spans="1:10" ht="25.5" x14ac:dyDescent="0.25">
      <c r="A34" s="15">
        <v>15</v>
      </c>
      <c r="B34" s="16" t="s">
        <v>47</v>
      </c>
      <c r="C34" s="20" t="s">
        <v>164</v>
      </c>
      <c r="D34" s="15" t="s">
        <v>2</v>
      </c>
      <c r="E34" s="21">
        <v>1</v>
      </c>
      <c r="F34" s="21">
        <v>12</v>
      </c>
      <c r="G34" s="17">
        <v>50549.760000000002</v>
      </c>
      <c r="H34" s="25">
        <v>0</v>
      </c>
      <c r="I34" s="25">
        <v>0</v>
      </c>
      <c r="J34" s="22">
        <f t="shared" si="0"/>
        <v>50549.760000000002</v>
      </c>
    </row>
    <row r="35" spans="1:10" ht="25.5" x14ac:dyDescent="0.25">
      <c r="A35" s="15">
        <v>16</v>
      </c>
      <c r="B35" s="16" t="s">
        <v>48</v>
      </c>
      <c r="C35" s="20" t="s">
        <v>164</v>
      </c>
      <c r="D35" s="15" t="s">
        <v>64</v>
      </c>
      <c r="E35" s="21">
        <v>1</v>
      </c>
      <c r="F35" s="21">
        <v>12</v>
      </c>
      <c r="G35" s="17">
        <v>6958.08</v>
      </c>
      <c r="H35" s="25">
        <v>0</v>
      </c>
      <c r="I35" s="25">
        <v>0</v>
      </c>
      <c r="J35" s="22">
        <f t="shared" si="0"/>
        <v>6958.08</v>
      </c>
    </row>
    <row r="36" spans="1:10" ht="25.5" x14ac:dyDescent="0.25">
      <c r="A36" s="15">
        <v>17</v>
      </c>
      <c r="B36" s="16" t="s">
        <v>49</v>
      </c>
      <c r="C36" s="20" t="s">
        <v>164</v>
      </c>
      <c r="D36" s="15" t="s">
        <v>2</v>
      </c>
      <c r="E36" s="21">
        <v>1</v>
      </c>
      <c r="F36" s="21">
        <v>12</v>
      </c>
      <c r="G36" s="17">
        <v>1336.32</v>
      </c>
      <c r="H36" s="25">
        <v>0</v>
      </c>
      <c r="I36" s="25">
        <v>0</v>
      </c>
      <c r="J36" s="22">
        <f t="shared" si="0"/>
        <v>1336.32</v>
      </c>
    </row>
    <row r="37" spans="1:10" ht="25.5" x14ac:dyDescent="0.25">
      <c r="A37" s="15">
        <v>18</v>
      </c>
      <c r="B37" s="16" t="s">
        <v>14</v>
      </c>
      <c r="C37" s="20" t="s">
        <v>164</v>
      </c>
      <c r="D37" s="15" t="s">
        <v>26</v>
      </c>
      <c r="E37" s="21">
        <v>1</v>
      </c>
      <c r="F37" s="21">
        <v>12</v>
      </c>
      <c r="G37" s="17">
        <v>1336.32</v>
      </c>
      <c r="H37" s="25">
        <v>0</v>
      </c>
      <c r="I37" s="25">
        <v>0</v>
      </c>
      <c r="J37" s="22">
        <f t="shared" si="0"/>
        <v>1336.32</v>
      </c>
    </row>
    <row r="38" spans="1:10" ht="25.5" x14ac:dyDescent="0.25">
      <c r="A38" s="15">
        <v>19</v>
      </c>
      <c r="B38" s="16" t="s">
        <v>50</v>
      </c>
      <c r="C38" s="20" t="s">
        <v>164</v>
      </c>
      <c r="D38" s="15" t="s">
        <v>26</v>
      </c>
      <c r="E38" s="21">
        <v>1</v>
      </c>
      <c r="F38" s="21">
        <v>12</v>
      </c>
      <c r="G38" s="17">
        <v>3048.96</v>
      </c>
      <c r="H38" s="25">
        <v>0</v>
      </c>
      <c r="I38" s="25">
        <v>0</v>
      </c>
      <c r="J38" s="22">
        <f t="shared" si="0"/>
        <v>3048.96</v>
      </c>
    </row>
    <row r="39" spans="1:10" ht="25.5" x14ac:dyDescent="0.25">
      <c r="A39" s="15">
        <v>20</v>
      </c>
      <c r="B39" s="16" t="s">
        <v>143</v>
      </c>
      <c r="C39" s="20" t="s">
        <v>164</v>
      </c>
      <c r="D39" s="15" t="s">
        <v>2</v>
      </c>
      <c r="E39" s="21">
        <v>1</v>
      </c>
      <c r="F39" s="21">
        <v>12</v>
      </c>
      <c r="G39" s="17">
        <v>4838.3999999999996</v>
      </c>
      <c r="H39" s="25">
        <v>0</v>
      </c>
      <c r="I39" s="25">
        <v>0</v>
      </c>
      <c r="J39" s="22">
        <f t="shared" si="0"/>
        <v>4838.3999999999996</v>
      </c>
    </row>
    <row r="40" spans="1:10" ht="25.5" x14ac:dyDescent="0.25">
      <c r="A40" s="15">
        <v>21</v>
      </c>
      <c r="B40" s="16" t="s">
        <v>51</v>
      </c>
      <c r="C40" s="20" t="s">
        <v>164</v>
      </c>
      <c r="D40" s="15" t="s">
        <v>2</v>
      </c>
      <c r="E40" s="21">
        <v>1</v>
      </c>
      <c r="F40" s="21">
        <v>12</v>
      </c>
      <c r="G40" s="17">
        <v>16435.2</v>
      </c>
      <c r="H40" s="25">
        <v>0</v>
      </c>
      <c r="I40" s="25">
        <v>0</v>
      </c>
      <c r="J40" s="22">
        <f t="shared" si="0"/>
        <v>16435.2</v>
      </c>
    </row>
    <row r="41" spans="1:10" ht="25.5" x14ac:dyDescent="0.25">
      <c r="A41" s="15">
        <v>22</v>
      </c>
      <c r="B41" s="16" t="s">
        <v>52</v>
      </c>
      <c r="C41" s="20" t="s">
        <v>164</v>
      </c>
      <c r="D41" s="15" t="s">
        <v>26</v>
      </c>
      <c r="E41" s="21">
        <v>1</v>
      </c>
      <c r="F41" s="21">
        <v>12</v>
      </c>
      <c r="G41" s="18">
        <v>1400</v>
      </c>
      <c r="H41" s="25">
        <v>0</v>
      </c>
      <c r="I41" s="25">
        <v>0</v>
      </c>
      <c r="J41" s="22">
        <f t="shared" si="0"/>
        <v>1400</v>
      </c>
    </row>
    <row r="42" spans="1:10" ht="25.5" x14ac:dyDescent="0.25">
      <c r="A42" s="15">
        <v>23</v>
      </c>
      <c r="B42" s="16" t="s">
        <v>53</v>
      </c>
      <c r="C42" s="20" t="s">
        <v>164</v>
      </c>
      <c r="D42" s="15" t="s">
        <v>26</v>
      </c>
      <c r="E42" s="21">
        <v>1</v>
      </c>
      <c r="F42" s="21">
        <v>12</v>
      </c>
      <c r="G42" s="17">
        <v>1490.98</v>
      </c>
      <c r="H42" s="25">
        <v>0</v>
      </c>
      <c r="I42" s="25">
        <v>0</v>
      </c>
      <c r="J42" s="22">
        <f t="shared" si="0"/>
        <v>1490.98</v>
      </c>
    </row>
    <row r="43" spans="1:10" ht="25.5" x14ac:dyDescent="0.25">
      <c r="A43" s="15">
        <v>24</v>
      </c>
      <c r="B43" s="16" t="s">
        <v>54</v>
      </c>
      <c r="C43" s="20" t="s">
        <v>164</v>
      </c>
      <c r="D43" s="15" t="s">
        <v>2</v>
      </c>
      <c r="E43" s="21">
        <v>1</v>
      </c>
      <c r="F43" s="21">
        <v>12</v>
      </c>
      <c r="G43" s="17">
        <v>2190.08</v>
      </c>
      <c r="H43" s="25">
        <v>0</v>
      </c>
      <c r="I43" s="25">
        <v>0</v>
      </c>
      <c r="J43" s="22">
        <f t="shared" si="0"/>
        <v>2190.08</v>
      </c>
    </row>
    <row r="44" spans="1:10" ht="25.5" x14ac:dyDescent="0.25">
      <c r="A44" s="15">
        <v>25</v>
      </c>
      <c r="B44" s="16" t="s">
        <v>55</v>
      </c>
      <c r="C44" s="20" t="s">
        <v>164</v>
      </c>
      <c r="D44" s="15" t="s">
        <v>2</v>
      </c>
      <c r="E44" s="21">
        <v>1</v>
      </c>
      <c r="F44" s="21">
        <v>12</v>
      </c>
      <c r="G44" s="17">
        <v>4443.2</v>
      </c>
      <c r="H44" s="25">
        <v>0</v>
      </c>
      <c r="I44" s="25">
        <v>0</v>
      </c>
      <c r="J44" s="22">
        <f t="shared" si="0"/>
        <v>4443.2</v>
      </c>
    </row>
    <row r="45" spans="1:10" ht="25.5" x14ac:dyDescent="0.25">
      <c r="A45" s="15">
        <v>26</v>
      </c>
      <c r="B45" s="16" t="s">
        <v>56</v>
      </c>
      <c r="C45" s="20" t="s">
        <v>164</v>
      </c>
      <c r="D45" s="15" t="s">
        <v>26</v>
      </c>
      <c r="E45" s="21">
        <v>1</v>
      </c>
      <c r="F45" s="21">
        <v>12</v>
      </c>
      <c r="G45" s="17">
        <v>4494.34</v>
      </c>
      <c r="H45" s="25">
        <v>0</v>
      </c>
      <c r="I45" s="25">
        <v>0</v>
      </c>
      <c r="J45" s="22">
        <f t="shared" si="0"/>
        <v>4494.34</v>
      </c>
    </row>
    <row r="46" spans="1:10" ht="25.5" x14ac:dyDescent="0.25">
      <c r="A46" s="15">
        <v>27</v>
      </c>
      <c r="B46" s="16" t="s">
        <v>57</v>
      </c>
      <c r="C46" s="20" t="s">
        <v>164</v>
      </c>
      <c r="D46" s="15" t="s">
        <v>2</v>
      </c>
      <c r="E46" s="21">
        <v>1</v>
      </c>
      <c r="F46" s="21">
        <v>12</v>
      </c>
      <c r="G46" s="17">
        <v>1459.2</v>
      </c>
      <c r="H46" s="25">
        <v>0</v>
      </c>
      <c r="I46" s="25">
        <v>0</v>
      </c>
      <c r="J46" s="22">
        <f t="shared" si="0"/>
        <v>1459.2</v>
      </c>
    </row>
    <row r="47" spans="1:10" ht="25.5" x14ac:dyDescent="0.25">
      <c r="A47" s="15">
        <v>28</v>
      </c>
      <c r="B47" s="16" t="s">
        <v>58</v>
      </c>
      <c r="C47" s="20" t="s">
        <v>164</v>
      </c>
      <c r="D47" s="15" t="s">
        <v>26</v>
      </c>
      <c r="E47" s="21">
        <v>1</v>
      </c>
      <c r="F47" s="21">
        <v>12</v>
      </c>
      <c r="G47" s="17">
        <v>5222.3999999999996</v>
      </c>
      <c r="H47" s="25">
        <v>0</v>
      </c>
      <c r="I47" s="25">
        <v>0</v>
      </c>
      <c r="J47" s="22">
        <f t="shared" si="0"/>
        <v>5222.3999999999996</v>
      </c>
    </row>
    <row r="48" spans="1:10" ht="25.5" x14ac:dyDescent="0.25">
      <c r="A48" s="15">
        <v>29</v>
      </c>
      <c r="B48" s="16" t="s">
        <v>59</v>
      </c>
      <c r="C48" s="20" t="s">
        <v>164</v>
      </c>
      <c r="D48" s="15" t="s">
        <v>2</v>
      </c>
      <c r="E48" s="21">
        <v>1</v>
      </c>
      <c r="F48" s="21">
        <v>12</v>
      </c>
      <c r="G48" s="17">
        <v>1382.4</v>
      </c>
      <c r="H48" s="25">
        <v>0</v>
      </c>
      <c r="I48" s="25">
        <v>0</v>
      </c>
      <c r="J48" s="22">
        <f t="shared" si="0"/>
        <v>1382.4</v>
      </c>
    </row>
    <row r="49" spans="1:10" ht="25.5" x14ac:dyDescent="0.25">
      <c r="A49" s="15">
        <v>30</v>
      </c>
      <c r="B49" s="16" t="s">
        <v>60</v>
      </c>
      <c r="C49" s="20" t="s">
        <v>164</v>
      </c>
      <c r="D49" s="15" t="s">
        <v>2</v>
      </c>
      <c r="E49" s="21">
        <v>1</v>
      </c>
      <c r="F49" s="21">
        <v>12</v>
      </c>
      <c r="G49" s="17">
        <v>5895.68</v>
      </c>
      <c r="H49" s="25">
        <v>0</v>
      </c>
      <c r="I49" s="25">
        <v>0</v>
      </c>
      <c r="J49" s="22">
        <f t="shared" si="0"/>
        <v>5895.68</v>
      </c>
    </row>
    <row r="50" spans="1:10" ht="25.5" x14ac:dyDescent="0.25">
      <c r="A50" s="15">
        <v>31</v>
      </c>
      <c r="B50" s="16" t="s">
        <v>61</v>
      </c>
      <c r="C50" s="20" t="s">
        <v>164</v>
      </c>
      <c r="D50" s="15" t="s">
        <v>2</v>
      </c>
      <c r="E50" s="21">
        <v>1</v>
      </c>
      <c r="F50" s="21">
        <v>12</v>
      </c>
      <c r="G50" s="17">
        <v>1920</v>
      </c>
      <c r="H50" s="25">
        <v>0</v>
      </c>
      <c r="I50" s="25">
        <v>0</v>
      </c>
      <c r="J50" s="22">
        <f t="shared" si="0"/>
        <v>1920</v>
      </c>
    </row>
    <row r="51" spans="1:10" ht="25.5" x14ac:dyDescent="0.25">
      <c r="A51" s="15">
        <v>32</v>
      </c>
      <c r="B51" s="16" t="s">
        <v>62</v>
      </c>
      <c r="C51" s="20" t="s">
        <v>164</v>
      </c>
      <c r="D51" s="15" t="s">
        <v>26</v>
      </c>
      <c r="E51" s="21">
        <v>1</v>
      </c>
      <c r="F51" s="21">
        <v>12</v>
      </c>
      <c r="G51" s="17">
        <v>5912</v>
      </c>
      <c r="H51" s="25">
        <v>0</v>
      </c>
      <c r="I51" s="25">
        <v>0</v>
      </c>
      <c r="J51" s="22">
        <f t="shared" si="0"/>
        <v>5912</v>
      </c>
    </row>
    <row r="52" spans="1:10" ht="25.5" x14ac:dyDescent="0.25">
      <c r="A52" s="15">
        <v>33</v>
      </c>
      <c r="B52" s="16" t="s">
        <v>63</v>
      </c>
      <c r="C52" s="20" t="s">
        <v>164</v>
      </c>
      <c r="D52" s="15" t="s">
        <v>2</v>
      </c>
      <c r="E52" s="21">
        <v>1</v>
      </c>
      <c r="F52" s="21">
        <v>12</v>
      </c>
      <c r="G52" s="17">
        <v>16435.2</v>
      </c>
      <c r="H52" s="25">
        <v>0</v>
      </c>
      <c r="I52" s="25">
        <v>0</v>
      </c>
      <c r="J52" s="22">
        <f t="shared" si="0"/>
        <v>16435.2</v>
      </c>
    </row>
    <row r="53" spans="1:10" x14ac:dyDescent="0.25">
      <c r="A53" s="35" t="s">
        <v>166</v>
      </c>
      <c r="B53" s="35"/>
      <c r="C53" s="35"/>
      <c r="D53" s="35"/>
      <c r="E53" s="35"/>
      <c r="F53" s="35"/>
      <c r="G53" s="35"/>
      <c r="H53" s="35"/>
      <c r="I53" s="35"/>
      <c r="J53" s="23">
        <f>SUM(J20:J52)</f>
        <v>274250.65000000002</v>
      </c>
    </row>
    <row r="54" spans="1:10" ht="14.45" customHeight="1" x14ac:dyDescent="0.25">
      <c r="A54" s="33" t="s">
        <v>115</v>
      </c>
      <c r="B54" s="33"/>
      <c r="C54" s="33"/>
      <c r="D54" s="33"/>
      <c r="E54" s="33"/>
      <c r="F54" s="33"/>
      <c r="G54" s="33"/>
      <c r="H54" s="33"/>
      <c r="I54" s="33"/>
      <c r="J54" s="33"/>
    </row>
    <row r="55" spans="1:10" ht="25.5" x14ac:dyDescent="0.25">
      <c r="A55" s="15">
        <v>1</v>
      </c>
      <c r="B55" s="16" t="s">
        <v>65</v>
      </c>
      <c r="C55" s="20" t="s">
        <v>164</v>
      </c>
      <c r="D55" s="15" t="s">
        <v>2</v>
      </c>
      <c r="E55" s="21">
        <v>1</v>
      </c>
      <c r="F55" s="21">
        <v>12</v>
      </c>
      <c r="G55" s="17">
        <v>641</v>
      </c>
      <c r="H55" s="25">
        <v>0</v>
      </c>
      <c r="I55" s="25">
        <v>0</v>
      </c>
      <c r="J55" s="22">
        <f t="shared" si="0"/>
        <v>641</v>
      </c>
    </row>
    <row r="56" spans="1:10" ht="25.5" x14ac:dyDescent="0.25">
      <c r="A56" s="15">
        <v>2</v>
      </c>
      <c r="B56" s="16" t="s">
        <v>66</v>
      </c>
      <c r="C56" s="20" t="s">
        <v>164</v>
      </c>
      <c r="D56" s="15" t="s">
        <v>26</v>
      </c>
      <c r="E56" s="21">
        <v>1</v>
      </c>
      <c r="F56" s="21">
        <v>12</v>
      </c>
      <c r="G56" s="17">
        <v>829.44</v>
      </c>
      <c r="H56" s="25">
        <v>0</v>
      </c>
      <c r="I56" s="25">
        <v>0</v>
      </c>
      <c r="J56" s="22">
        <f t="shared" si="0"/>
        <v>829.44</v>
      </c>
    </row>
    <row r="57" spans="1:10" ht="25.5" x14ac:dyDescent="0.25">
      <c r="A57" s="15">
        <v>3</v>
      </c>
      <c r="B57" s="16" t="s">
        <v>67</v>
      </c>
      <c r="C57" s="20" t="s">
        <v>164</v>
      </c>
      <c r="D57" s="15" t="s">
        <v>2</v>
      </c>
      <c r="E57" s="21">
        <v>1</v>
      </c>
      <c r="F57" s="21">
        <v>12</v>
      </c>
      <c r="G57" s="17">
        <v>646</v>
      </c>
      <c r="H57" s="25">
        <v>0</v>
      </c>
      <c r="I57" s="25">
        <v>0</v>
      </c>
      <c r="J57" s="22">
        <f t="shared" si="0"/>
        <v>646</v>
      </c>
    </row>
    <row r="58" spans="1:10" ht="25.5" x14ac:dyDescent="0.25">
      <c r="A58" s="15">
        <v>4</v>
      </c>
      <c r="B58" s="16" t="s">
        <v>68</v>
      </c>
      <c r="C58" s="20" t="s">
        <v>164</v>
      </c>
      <c r="D58" s="15" t="s">
        <v>2</v>
      </c>
      <c r="E58" s="21">
        <v>1</v>
      </c>
      <c r="F58" s="21">
        <v>12</v>
      </c>
      <c r="G58" s="17">
        <v>27160</v>
      </c>
      <c r="H58" s="25">
        <v>0</v>
      </c>
      <c r="I58" s="25">
        <v>0</v>
      </c>
      <c r="J58" s="22">
        <f t="shared" si="0"/>
        <v>27160</v>
      </c>
    </row>
    <row r="59" spans="1:10" ht="25.5" x14ac:dyDescent="0.25">
      <c r="A59" s="15">
        <v>5</v>
      </c>
      <c r="B59" s="16" t="s">
        <v>69</v>
      </c>
      <c r="C59" s="20" t="s">
        <v>164</v>
      </c>
      <c r="D59" s="15" t="s">
        <v>2</v>
      </c>
      <c r="E59" s="21">
        <v>1</v>
      </c>
      <c r="F59" s="21">
        <v>12</v>
      </c>
      <c r="G59" s="18">
        <v>18000</v>
      </c>
      <c r="H59" s="25">
        <v>0</v>
      </c>
      <c r="I59" s="25">
        <v>0</v>
      </c>
      <c r="J59" s="22">
        <f t="shared" si="0"/>
        <v>18000</v>
      </c>
    </row>
    <row r="60" spans="1:10" ht="25.5" x14ac:dyDescent="0.25">
      <c r="A60" s="15">
        <v>6</v>
      </c>
      <c r="B60" s="16" t="s">
        <v>70</v>
      </c>
      <c r="C60" s="20" t="s">
        <v>164</v>
      </c>
      <c r="D60" s="15" t="s">
        <v>2</v>
      </c>
      <c r="E60" s="21">
        <v>1</v>
      </c>
      <c r="F60" s="21">
        <v>12</v>
      </c>
      <c r="G60" s="17">
        <v>1143.04</v>
      </c>
      <c r="H60" s="25">
        <v>0</v>
      </c>
      <c r="I60" s="25">
        <v>0</v>
      </c>
      <c r="J60" s="22">
        <f t="shared" si="0"/>
        <v>1143.04</v>
      </c>
    </row>
    <row r="61" spans="1:10" ht="25.5" x14ac:dyDescent="0.25">
      <c r="A61" s="15">
        <v>7</v>
      </c>
      <c r="B61" s="16" t="s">
        <v>71</v>
      </c>
      <c r="C61" s="20" t="s">
        <v>164</v>
      </c>
      <c r="D61" s="15" t="s">
        <v>26</v>
      </c>
      <c r="E61" s="21">
        <v>1</v>
      </c>
      <c r="F61" s="21">
        <v>12</v>
      </c>
      <c r="G61" s="17">
        <v>2042.88</v>
      </c>
      <c r="H61" s="25">
        <v>0</v>
      </c>
      <c r="I61" s="25">
        <v>0</v>
      </c>
      <c r="J61" s="22">
        <f t="shared" si="0"/>
        <v>2042.88</v>
      </c>
    </row>
    <row r="62" spans="1:10" ht="25.5" x14ac:dyDescent="0.25">
      <c r="A62" s="15">
        <v>8</v>
      </c>
      <c r="B62" s="16" t="s">
        <v>72</v>
      </c>
      <c r="C62" s="20" t="s">
        <v>164</v>
      </c>
      <c r="D62" s="15" t="s">
        <v>64</v>
      </c>
      <c r="E62" s="21">
        <v>1</v>
      </c>
      <c r="F62" s="21">
        <v>12</v>
      </c>
      <c r="G62" s="17">
        <v>1689.6</v>
      </c>
      <c r="H62" s="25">
        <v>0</v>
      </c>
      <c r="I62" s="25">
        <v>0</v>
      </c>
      <c r="J62" s="22">
        <f t="shared" si="0"/>
        <v>1689.6</v>
      </c>
    </row>
    <row r="63" spans="1:10" ht="25.5" x14ac:dyDescent="0.25">
      <c r="A63" s="15">
        <v>9</v>
      </c>
      <c r="B63" s="16" t="s">
        <v>73</v>
      </c>
      <c r="C63" s="20" t="s">
        <v>164</v>
      </c>
      <c r="D63" s="15" t="s">
        <v>2</v>
      </c>
      <c r="E63" s="21">
        <v>1</v>
      </c>
      <c r="F63" s="21">
        <v>12</v>
      </c>
      <c r="G63" s="17">
        <v>829.44</v>
      </c>
      <c r="H63" s="25">
        <v>0</v>
      </c>
      <c r="I63" s="25">
        <v>0</v>
      </c>
      <c r="J63" s="22">
        <f t="shared" si="0"/>
        <v>829.44</v>
      </c>
    </row>
    <row r="64" spans="1:10" ht="25.5" x14ac:dyDescent="0.25">
      <c r="A64" s="15">
        <v>10</v>
      </c>
      <c r="B64" s="16" t="s">
        <v>74</v>
      </c>
      <c r="C64" s="20" t="s">
        <v>164</v>
      </c>
      <c r="D64" s="15" t="s">
        <v>2</v>
      </c>
      <c r="E64" s="21">
        <v>1</v>
      </c>
      <c r="F64" s="21">
        <v>12</v>
      </c>
      <c r="G64" s="17">
        <v>2086.4</v>
      </c>
      <c r="H64" s="25">
        <v>0</v>
      </c>
      <c r="I64" s="25">
        <v>0</v>
      </c>
      <c r="J64" s="22">
        <f t="shared" si="0"/>
        <v>2086.4</v>
      </c>
    </row>
    <row r="65" spans="1:10" ht="25.5" x14ac:dyDescent="0.25">
      <c r="A65" s="15">
        <v>11</v>
      </c>
      <c r="B65" s="16" t="s">
        <v>75</v>
      </c>
      <c r="C65" s="20" t="s">
        <v>164</v>
      </c>
      <c r="D65" s="15" t="s">
        <v>26</v>
      </c>
      <c r="E65" s="21">
        <v>1</v>
      </c>
      <c r="F65" s="21">
        <v>12</v>
      </c>
      <c r="G65" s="17">
        <v>2650</v>
      </c>
      <c r="H65" s="25">
        <v>0</v>
      </c>
      <c r="I65" s="25">
        <v>0</v>
      </c>
      <c r="J65" s="22">
        <f t="shared" si="0"/>
        <v>2650</v>
      </c>
    </row>
    <row r="66" spans="1:10" ht="25.5" x14ac:dyDescent="0.25">
      <c r="A66" s="15">
        <v>12</v>
      </c>
      <c r="B66" s="16" t="s">
        <v>76</v>
      </c>
      <c r="C66" s="20" t="s">
        <v>164</v>
      </c>
      <c r="D66" s="15" t="s">
        <v>2</v>
      </c>
      <c r="E66" s="21">
        <v>1</v>
      </c>
      <c r="F66" s="21">
        <v>12</v>
      </c>
      <c r="G66" s="17">
        <v>829.44</v>
      </c>
      <c r="H66" s="25">
        <v>0</v>
      </c>
      <c r="I66" s="25">
        <v>0</v>
      </c>
      <c r="J66" s="22">
        <f t="shared" si="0"/>
        <v>829.44</v>
      </c>
    </row>
    <row r="67" spans="1:10" ht="25.5" x14ac:dyDescent="0.25">
      <c r="A67" s="15">
        <v>13</v>
      </c>
      <c r="B67" s="16" t="s">
        <v>77</v>
      </c>
      <c r="C67" s="20" t="s">
        <v>164</v>
      </c>
      <c r="D67" s="15" t="s">
        <v>2</v>
      </c>
      <c r="E67" s="21">
        <v>1</v>
      </c>
      <c r="F67" s="21">
        <v>12</v>
      </c>
      <c r="G67" s="17">
        <v>15974.4</v>
      </c>
      <c r="H67" s="25">
        <v>0</v>
      </c>
      <c r="I67" s="25">
        <v>0</v>
      </c>
      <c r="J67" s="22">
        <f t="shared" si="0"/>
        <v>15974.4</v>
      </c>
    </row>
    <row r="68" spans="1:10" ht="25.5" x14ac:dyDescent="0.25">
      <c r="A68" s="15">
        <v>14</v>
      </c>
      <c r="B68" s="16" t="s">
        <v>78</v>
      </c>
      <c r="C68" s="20" t="s">
        <v>164</v>
      </c>
      <c r="D68" s="15" t="s">
        <v>2</v>
      </c>
      <c r="E68" s="21">
        <v>1</v>
      </c>
      <c r="F68" s="21">
        <v>12</v>
      </c>
      <c r="G68" s="17">
        <v>3225.6</v>
      </c>
      <c r="H68" s="25">
        <v>0</v>
      </c>
      <c r="I68" s="25">
        <v>0</v>
      </c>
      <c r="J68" s="22">
        <f t="shared" si="0"/>
        <v>3225.6</v>
      </c>
    </row>
    <row r="69" spans="1:10" ht="25.5" x14ac:dyDescent="0.25">
      <c r="A69" s="15">
        <v>15</v>
      </c>
      <c r="B69" s="16" t="s">
        <v>79</v>
      </c>
      <c r="C69" s="20" t="s">
        <v>164</v>
      </c>
      <c r="D69" s="15" t="s">
        <v>2</v>
      </c>
      <c r="E69" s="21">
        <v>1</v>
      </c>
      <c r="F69" s="21">
        <v>12</v>
      </c>
      <c r="G69" s="17">
        <v>15974.4</v>
      </c>
      <c r="H69" s="25">
        <v>0</v>
      </c>
      <c r="I69" s="25">
        <v>0</v>
      </c>
      <c r="J69" s="22">
        <f t="shared" si="0"/>
        <v>15974.4</v>
      </c>
    </row>
    <row r="70" spans="1:10" ht="25.5" x14ac:dyDescent="0.25">
      <c r="A70" s="15">
        <v>16</v>
      </c>
      <c r="B70" s="16" t="s">
        <v>80</v>
      </c>
      <c r="C70" s="20" t="s">
        <v>164</v>
      </c>
      <c r="D70" s="15" t="s">
        <v>64</v>
      </c>
      <c r="E70" s="21">
        <v>1</v>
      </c>
      <c r="F70" s="21">
        <v>12</v>
      </c>
      <c r="G70" s="17">
        <v>4207.3599999999997</v>
      </c>
      <c r="H70" s="25">
        <v>0</v>
      </c>
      <c r="I70" s="25">
        <v>0</v>
      </c>
      <c r="J70" s="22">
        <f t="shared" si="0"/>
        <v>4207.3599999999997</v>
      </c>
    </row>
    <row r="71" spans="1:10" ht="25.5" x14ac:dyDescent="0.25">
      <c r="A71" s="15">
        <v>17</v>
      </c>
      <c r="B71" s="16" t="s">
        <v>81</v>
      </c>
      <c r="C71" s="20" t="s">
        <v>164</v>
      </c>
      <c r="D71" s="15" t="s">
        <v>2</v>
      </c>
      <c r="E71" s="21">
        <v>1</v>
      </c>
      <c r="F71" s="21">
        <v>12</v>
      </c>
      <c r="G71" s="17">
        <v>3225.6</v>
      </c>
      <c r="H71" s="25">
        <v>0</v>
      </c>
      <c r="I71" s="25">
        <v>0</v>
      </c>
      <c r="J71" s="22">
        <f t="shared" si="0"/>
        <v>3225.6</v>
      </c>
    </row>
    <row r="72" spans="1:10" ht="25.5" x14ac:dyDescent="0.25">
      <c r="A72" s="15">
        <v>18</v>
      </c>
      <c r="B72" s="16" t="s">
        <v>24</v>
      </c>
      <c r="C72" s="20" t="s">
        <v>164</v>
      </c>
      <c r="D72" s="15" t="s">
        <v>26</v>
      </c>
      <c r="E72" s="21">
        <v>1</v>
      </c>
      <c r="F72" s="21">
        <v>12</v>
      </c>
      <c r="G72" s="17">
        <v>7074.56</v>
      </c>
      <c r="H72" s="25">
        <v>0</v>
      </c>
      <c r="I72" s="25">
        <v>0</v>
      </c>
      <c r="J72" s="22">
        <f t="shared" si="0"/>
        <v>7074.56</v>
      </c>
    </row>
    <row r="73" spans="1:10" ht="25.5" x14ac:dyDescent="0.25">
      <c r="A73" s="15">
        <v>19</v>
      </c>
      <c r="B73" s="16" t="s">
        <v>82</v>
      </c>
      <c r="C73" s="20" t="s">
        <v>164</v>
      </c>
      <c r="D73" s="15" t="s">
        <v>26</v>
      </c>
      <c r="E73" s="21">
        <v>1</v>
      </c>
      <c r="F73" s="21">
        <v>12</v>
      </c>
      <c r="G73" s="17">
        <v>3225.6</v>
      </c>
      <c r="H73" s="25">
        <v>0</v>
      </c>
      <c r="I73" s="25">
        <v>0</v>
      </c>
      <c r="J73" s="22">
        <f t="shared" ref="J73:J87" si="1">G73</f>
        <v>3225.6</v>
      </c>
    </row>
    <row r="74" spans="1:10" ht="25.5" x14ac:dyDescent="0.25">
      <c r="A74" s="15">
        <v>20</v>
      </c>
      <c r="B74" s="16" t="s">
        <v>83</v>
      </c>
      <c r="C74" s="20" t="s">
        <v>164</v>
      </c>
      <c r="D74" s="15" t="s">
        <v>2</v>
      </c>
      <c r="E74" s="21">
        <v>1</v>
      </c>
      <c r="F74" s="21">
        <v>12</v>
      </c>
      <c r="G74" s="17">
        <v>1689.6</v>
      </c>
      <c r="H74" s="25">
        <v>0</v>
      </c>
      <c r="I74" s="25">
        <v>0</v>
      </c>
      <c r="J74" s="22">
        <f t="shared" si="1"/>
        <v>1689.6</v>
      </c>
    </row>
    <row r="75" spans="1:10" ht="25.5" x14ac:dyDescent="0.25">
      <c r="A75" s="15">
        <v>21</v>
      </c>
      <c r="B75" s="16" t="s">
        <v>84</v>
      </c>
      <c r="C75" s="20" t="s">
        <v>164</v>
      </c>
      <c r="D75" s="15" t="s">
        <v>2</v>
      </c>
      <c r="E75" s="21">
        <v>1</v>
      </c>
      <c r="F75" s="21">
        <v>12</v>
      </c>
      <c r="G75" s="17">
        <v>3225.6</v>
      </c>
      <c r="H75" s="25">
        <v>0</v>
      </c>
      <c r="I75" s="25">
        <v>0</v>
      </c>
      <c r="J75" s="22">
        <f t="shared" si="1"/>
        <v>3225.6</v>
      </c>
    </row>
    <row r="76" spans="1:10" ht="25.5" x14ac:dyDescent="0.25">
      <c r="A76" s="15">
        <v>22</v>
      </c>
      <c r="B76" s="16" t="s">
        <v>85</v>
      </c>
      <c r="C76" s="20" t="s">
        <v>164</v>
      </c>
      <c r="D76" s="15" t="s">
        <v>26</v>
      </c>
      <c r="E76" s="21">
        <v>1</v>
      </c>
      <c r="F76" s="21">
        <v>12</v>
      </c>
      <c r="G76" s="17">
        <v>13596</v>
      </c>
      <c r="H76" s="25">
        <v>0</v>
      </c>
      <c r="I76" s="25">
        <v>0</v>
      </c>
      <c r="J76" s="22">
        <f t="shared" si="1"/>
        <v>13596</v>
      </c>
    </row>
    <row r="77" spans="1:10" ht="25.5" x14ac:dyDescent="0.25">
      <c r="A77" s="15">
        <v>23</v>
      </c>
      <c r="B77" s="16" t="s">
        <v>86</v>
      </c>
      <c r="C77" s="20" t="s">
        <v>164</v>
      </c>
      <c r="D77" s="15" t="s">
        <v>26</v>
      </c>
      <c r="E77" s="21">
        <v>1</v>
      </c>
      <c r="F77" s="21">
        <v>12</v>
      </c>
      <c r="G77" s="17">
        <v>3225.6</v>
      </c>
      <c r="H77" s="25">
        <v>0</v>
      </c>
      <c r="I77" s="25">
        <v>0</v>
      </c>
      <c r="J77" s="22">
        <f t="shared" si="1"/>
        <v>3225.6</v>
      </c>
    </row>
    <row r="78" spans="1:10" ht="25.5" x14ac:dyDescent="0.25">
      <c r="A78" s="15">
        <v>24</v>
      </c>
      <c r="B78" s="16" t="s">
        <v>87</v>
      </c>
      <c r="C78" s="20" t="s">
        <v>164</v>
      </c>
      <c r="D78" s="15" t="s">
        <v>2</v>
      </c>
      <c r="E78" s="21">
        <v>1</v>
      </c>
      <c r="F78" s="21">
        <v>12</v>
      </c>
      <c r="G78" s="17">
        <v>1153.28</v>
      </c>
      <c r="H78" s="25">
        <v>0</v>
      </c>
      <c r="I78" s="25">
        <v>0</v>
      </c>
      <c r="J78" s="22">
        <f t="shared" si="1"/>
        <v>1153.28</v>
      </c>
    </row>
    <row r="79" spans="1:10" ht="25.5" x14ac:dyDescent="0.25">
      <c r="A79" s="15">
        <v>25</v>
      </c>
      <c r="B79" s="16" t="s">
        <v>88</v>
      </c>
      <c r="C79" s="20" t="s">
        <v>164</v>
      </c>
      <c r="D79" s="15" t="s">
        <v>2</v>
      </c>
      <c r="E79" s="21">
        <v>1</v>
      </c>
      <c r="F79" s="21">
        <v>12</v>
      </c>
      <c r="G79" s="17">
        <v>16353.6</v>
      </c>
      <c r="H79" s="25">
        <v>0</v>
      </c>
      <c r="I79" s="25">
        <v>0</v>
      </c>
      <c r="J79" s="22">
        <f t="shared" si="1"/>
        <v>16353.6</v>
      </c>
    </row>
    <row r="80" spans="1:10" ht="25.5" x14ac:dyDescent="0.25">
      <c r="A80" s="15">
        <v>26</v>
      </c>
      <c r="B80" s="16" t="s">
        <v>89</v>
      </c>
      <c r="C80" s="20" t="s">
        <v>164</v>
      </c>
      <c r="D80" s="15" t="s">
        <v>26</v>
      </c>
      <c r="E80" s="21">
        <v>1</v>
      </c>
      <c r="F80" s="21">
        <v>12</v>
      </c>
      <c r="G80" s="17">
        <v>3578.88</v>
      </c>
      <c r="H80" s="25">
        <v>0</v>
      </c>
      <c r="I80" s="25">
        <v>0</v>
      </c>
      <c r="J80" s="22">
        <f t="shared" si="1"/>
        <v>3578.88</v>
      </c>
    </row>
    <row r="81" spans="1:10" ht="25.5" x14ac:dyDescent="0.25">
      <c r="A81" s="15">
        <v>27</v>
      </c>
      <c r="B81" s="16" t="s">
        <v>90</v>
      </c>
      <c r="C81" s="20" t="s">
        <v>164</v>
      </c>
      <c r="D81" s="15" t="s">
        <v>2</v>
      </c>
      <c r="E81" s="21">
        <v>1</v>
      </c>
      <c r="F81" s="21">
        <v>12</v>
      </c>
      <c r="G81" s="17">
        <v>1146.8800000000001</v>
      </c>
      <c r="H81" s="25">
        <v>0</v>
      </c>
      <c r="I81" s="25">
        <v>0</v>
      </c>
      <c r="J81" s="22">
        <f t="shared" si="1"/>
        <v>1146.8800000000001</v>
      </c>
    </row>
    <row r="82" spans="1:10" ht="25.5" x14ac:dyDescent="0.25">
      <c r="A82" s="15">
        <v>28</v>
      </c>
      <c r="B82" s="16" t="s">
        <v>91</v>
      </c>
      <c r="C82" s="20" t="s">
        <v>164</v>
      </c>
      <c r="D82" s="15" t="s">
        <v>26</v>
      </c>
      <c r="E82" s="21">
        <v>1</v>
      </c>
      <c r="F82" s="21">
        <v>12</v>
      </c>
      <c r="G82" s="17">
        <v>3225.6</v>
      </c>
      <c r="H82" s="25">
        <v>0</v>
      </c>
      <c r="I82" s="25">
        <v>0</v>
      </c>
      <c r="J82" s="22">
        <f t="shared" si="1"/>
        <v>3225.6</v>
      </c>
    </row>
    <row r="83" spans="1:10" ht="25.5" x14ac:dyDescent="0.25">
      <c r="A83" s="15">
        <v>29</v>
      </c>
      <c r="B83" s="16" t="s">
        <v>92</v>
      </c>
      <c r="C83" s="20" t="s">
        <v>164</v>
      </c>
      <c r="D83" s="15" t="s">
        <v>2</v>
      </c>
      <c r="E83" s="21">
        <v>1</v>
      </c>
      <c r="F83" s="21">
        <v>12</v>
      </c>
      <c r="G83" s="17">
        <v>3225.6</v>
      </c>
      <c r="H83" s="25">
        <v>0</v>
      </c>
      <c r="I83" s="25">
        <v>0</v>
      </c>
      <c r="J83" s="22">
        <f t="shared" si="1"/>
        <v>3225.6</v>
      </c>
    </row>
    <row r="84" spans="1:10" ht="25.5" x14ac:dyDescent="0.25">
      <c r="A84" s="15">
        <v>30</v>
      </c>
      <c r="B84" s="16" t="s">
        <v>93</v>
      </c>
      <c r="C84" s="20" t="s">
        <v>164</v>
      </c>
      <c r="D84" s="15" t="s">
        <v>2</v>
      </c>
      <c r="E84" s="21">
        <v>1</v>
      </c>
      <c r="F84" s="21">
        <v>12</v>
      </c>
      <c r="G84" s="17">
        <v>4000</v>
      </c>
      <c r="H84" s="25">
        <v>0</v>
      </c>
      <c r="I84" s="25">
        <v>0</v>
      </c>
      <c r="J84" s="22">
        <f t="shared" si="1"/>
        <v>4000</v>
      </c>
    </row>
    <row r="85" spans="1:10" ht="25.5" x14ac:dyDescent="0.25">
      <c r="A85" s="15">
        <v>31</v>
      </c>
      <c r="B85" s="16" t="s">
        <v>94</v>
      </c>
      <c r="C85" s="20" t="s">
        <v>164</v>
      </c>
      <c r="D85" s="15" t="s">
        <v>2</v>
      </c>
      <c r="E85" s="21">
        <v>1</v>
      </c>
      <c r="F85" s="21">
        <v>12</v>
      </c>
      <c r="G85" s="17">
        <v>2355.84</v>
      </c>
      <c r="H85" s="25">
        <v>0</v>
      </c>
      <c r="I85" s="25">
        <v>0</v>
      </c>
      <c r="J85" s="22">
        <f t="shared" si="1"/>
        <v>2355.84</v>
      </c>
    </row>
    <row r="86" spans="1:10" ht="25.5" x14ac:dyDescent="0.25">
      <c r="A86" s="15">
        <v>32</v>
      </c>
      <c r="B86" s="16" t="s">
        <v>95</v>
      </c>
      <c r="C86" s="20" t="s">
        <v>164</v>
      </c>
      <c r="D86" s="15" t="s">
        <v>26</v>
      </c>
      <c r="E86" s="21">
        <v>1</v>
      </c>
      <c r="F86" s="21">
        <v>12</v>
      </c>
      <c r="G86" s="17">
        <v>525</v>
      </c>
      <c r="H86" s="25">
        <v>0</v>
      </c>
      <c r="I86" s="25">
        <v>0</v>
      </c>
      <c r="J86" s="22">
        <f t="shared" si="1"/>
        <v>525</v>
      </c>
    </row>
    <row r="87" spans="1:10" ht="25.5" x14ac:dyDescent="0.25">
      <c r="A87" s="15">
        <v>33</v>
      </c>
      <c r="B87" s="16" t="s">
        <v>96</v>
      </c>
      <c r="C87" s="20" t="s">
        <v>164</v>
      </c>
      <c r="D87" s="15" t="s">
        <v>2</v>
      </c>
      <c r="E87" s="21">
        <v>1</v>
      </c>
      <c r="F87" s="21">
        <v>12</v>
      </c>
      <c r="G87" s="17">
        <v>3225.6</v>
      </c>
      <c r="H87" s="25">
        <v>0</v>
      </c>
      <c r="I87" s="25">
        <v>0</v>
      </c>
      <c r="J87" s="22">
        <f t="shared" si="1"/>
        <v>3225.6</v>
      </c>
    </row>
    <row r="88" spans="1:10" x14ac:dyDescent="0.25">
      <c r="A88" s="35" t="s">
        <v>166</v>
      </c>
      <c r="B88" s="35"/>
      <c r="C88" s="35"/>
      <c r="D88" s="35"/>
      <c r="E88" s="35"/>
      <c r="F88" s="35"/>
      <c r="G88" s="35"/>
      <c r="H88" s="35"/>
      <c r="I88" s="35"/>
      <c r="J88" s="23">
        <f>SUM(J55:J87)</f>
        <v>171981.84</v>
      </c>
    </row>
    <row r="89" spans="1:10" ht="14.45" customHeight="1" x14ac:dyDescent="0.25">
      <c r="A89" s="33" t="s">
        <v>97</v>
      </c>
      <c r="B89" s="33"/>
      <c r="C89" s="33"/>
      <c r="D89" s="33"/>
      <c r="E89" s="33"/>
      <c r="F89" s="33"/>
      <c r="G89" s="33"/>
      <c r="H89" s="33"/>
      <c r="I89" s="33"/>
      <c r="J89" s="33"/>
    </row>
    <row r="90" spans="1:10" ht="25.5" x14ac:dyDescent="0.25">
      <c r="A90" s="15">
        <v>1</v>
      </c>
      <c r="B90" s="16" t="s">
        <v>5</v>
      </c>
      <c r="C90" s="20" t="s">
        <v>164</v>
      </c>
      <c r="D90" s="15" t="s">
        <v>2</v>
      </c>
      <c r="E90" s="21">
        <v>1</v>
      </c>
      <c r="F90" s="21">
        <v>12</v>
      </c>
      <c r="G90" s="17">
        <v>544</v>
      </c>
      <c r="H90" s="25">
        <v>0</v>
      </c>
      <c r="I90" s="25">
        <v>0</v>
      </c>
      <c r="J90" s="22">
        <f t="shared" ref="J90:J120" si="2">G90</f>
        <v>544</v>
      </c>
    </row>
    <row r="91" spans="1:10" ht="25.5" x14ac:dyDescent="0.25">
      <c r="A91" s="15">
        <v>2</v>
      </c>
      <c r="B91" s="16" t="s">
        <v>98</v>
      </c>
      <c r="C91" s="20" t="s">
        <v>164</v>
      </c>
      <c r="D91" s="15" t="s">
        <v>2</v>
      </c>
      <c r="E91" s="21">
        <v>1</v>
      </c>
      <c r="F91" s="21">
        <v>12</v>
      </c>
      <c r="G91" s="17">
        <v>730</v>
      </c>
      <c r="H91" s="25">
        <v>0</v>
      </c>
      <c r="I91" s="25">
        <v>0</v>
      </c>
      <c r="J91" s="22">
        <f t="shared" si="2"/>
        <v>730</v>
      </c>
    </row>
    <row r="92" spans="1:10" ht="25.5" x14ac:dyDescent="0.25">
      <c r="A92" s="15">
        <v>3</v>
      </c>
      <c r="B92" s="16" t="s">
        <v>6</v>
      </c>
      <c r="C92" s="20" t="s">
        <v>164</v>
      </c>
      <c r="D92" s="15" t="s">
        <v>2</v>
      </c>
      <c r="E92" s="21">
        <v>1</v>
      </c>
      <c r="F92" s="21">
        <v>12</v>
      </c>
      <c r="G92" s="17">
        <v>475</v>
      </c>
      <c r="H92" s="25">
        <v>0</v>
      </c>
      <c r="I92" s="25">
        <v>0</v>
      </c>
      <c r="J92" s="22">
        <f t="shared" si="2"/>
        <v>475</v>
      </c>
    </row>
    <row r="93" spans="1:10" ht="25.5" x14ac:dyDescent="0.25">
      <c r="A93" s="15">
        <v>4</v>
      </c>
      <c r="B93" s="16" t="s">
        <v>99</v>
      </c>
      <c r="C93" s="20" t="s">
        <v>164</v>
      </c>
      <c r="D93" s="15" t="s">
        <v>2</v>
      </c>
      <c r="E93" s="21">
        <v>1</v>
      </c>
      <c r="F93" s="21">
        <v>12</v>
      </c>
      <c r="G93" s="17">
        <v>5600</v>
      </c>
      <c r="H93" s="25">
        <v>0</v>
      </c>
      <c r="I93" s="25">
        <v>0</v>
      </c>
      <c r="J93" s="22">
        <f t="shared" si="2"/>
        <v>5600</v>
      </c>
    </row>
    <row r="94" spans="1:10" ht="25.5" x14ac:dyDescent="0.25">
      <c r="A94" s="15">
        <v>5</v>
      </c>
      <c r="B94" s="16" t="s">
        <v>149</v>
      </c>
      <c r="C94" s="20" t="s">
        <v>164</v>
      </c>
      <c r="D94" s="15" t="s">
        <v>2</v>
      </c>
      <c r="E94" s="21">
        <v>1</v>
      </c>
      <c r="F94" s="21">
        <v>12</v>
      </c>
      <c r="G94" s="17">
        <v>48998.400000000001</v>
      </c>
      <c r="H94" s="25">
        <v>0</v>
      </c>
      <c r="I94" s="25">
        <v>0</v>
      </c>
      <c r="J94" s="22">
        <f t="shared" si="2"/>
        <v>48998.400000000001</v>
      </c>
    </row>
    <row r="95" spans="1:10" ht="25.5" x14ac:dyDescent="0.25">
      <c r="A95" s="15">
        <v>6</v>
      </c>
      <c r="B95" s="16" t="s">
        <v>150</v>
      </c>
      <c r="C95" s="20" t="s">
        <v>164</v>
      </c>
      <c r="D95" s="15" t="s">
        <v>2</v>
      </c>
      <c r="E95" s="21">
        <v>1</v>
      </c>
      <c r="F95" s="21">
        <v>12</v>
      </c>
      <c r="G95" s="17">
        <v>32944</v>
      </c>
      <c r="H95" s="25">
        <v>0</v>
      </c>
      <c r="I95" s="25">
        <v>0</v>
      </c>
      <c r="J95" s="22">
        <f t="shared" si="2"/>
        <v>32944</v>
      </c>
    </row>
    <row r="96" spans="1:10" ht="25.5" x14ac:dyDescent="0.25">
      <c r="A96" s="15">
        <v>7</v>
      </c>
      <c r="B96" s="16" t="s">
        <v>100</v>
      </c>
      <c r="C96" s="20" t="s">
        <v>164</v>
      </c>
      <c r="D96" s="15" t="s">
        <v>2</v>
      </c>
      <c r="E96" s="21">
        <v>1</v>
      </c>
      <c r="F96" s="21">
        <v>12</v>
      </c>
      <c r="G96" s="17">
        <f>7772.16/2</f>
        <v>3886.08</v>
      </c>
      <c r="H96" s="25">
        <v>0</v>
      </c>
      <c r="I96" s="25">
        <v>0</v>
      </c>
      <c r="J96" s="22">
        <f t="shared" si="2"/>
        <v>3886.08</v>
      </c>
    </row>
    <row r="97" spans="1:10" ht="25.5" x14ac:dyDescent="0.25">
      <c r="A97" s="15">
        <v>8</v>
      </c>
      <c r="B97" s="16" t="s">
        <v>7</v>
      </c>
      <c r="C97" s="20" t="s">
        <v>164</v>
      </c>
      <c r="D97" s="15" t="s">
        <v>26</v>
      </c>
      <c r="E97" s="21">
        <v>1</v>
      </c>
      <c r="F97" s="21">
        <v>12</v>
      </c>
      <c r="G97" s="17">
        <v>2040</v>
      </c>
      <c r="H97" s="25">
        <v>0</v>
      </c>
      <c r="I97" s="25">
        <v>0</v>
      </c>
      <c r="J97" s="22">
        <f t="shared" si="2"/>
        <v>2040</v>
      </c>
    </row>
    <row r="98" spans="1:10" ht="25.5" x14ac:dyDescent="0.25">
      <c r="A98" s="15">
        <v>9</v>
      </c>
      <c r="B98" s="16" t="s">
        <v>101</v>
      </c>
      <c r="C98" s="20" t="s">
        <v>164</v>
      </c>
      <c r="D98" s="15" t="s">
        <v>26</v>
      </c>
      <c r="E98" s="21">
        <v>1</v>
      </c>
      <c r="F98" s="21">
        <v>12</v>
      </c>
      <c r="G98" s="17">
        <f>12334.08/10</f>
        <v>1233.4100000000001</v>
      </c>
      <c r="H98" s="25">
        <v>0</v>
      </c>
      <c r="I98" s="25">
        <v>0</v>
      </c>
      <c r="J98" s="22">
        <f t="shared" si="2"/>
        <v>1233.4100000000001</v>
      </c>
    </row>
    <row r="99" spans="1:10" ht="25.5" x14ac:dyDescent="0.25">
      <c r="A99" s="15">
        <v>10</v>
      </c>
      <c r="B99" s="16" t="s">
        <v>8</v>
      </c>
      <c r="C99" s="20" t="s">
        <v>164</v>
      </c>
      <c r="D99" s="15" t="s">
        <v>2</v>
      </c>
      <c r="E99" s="21">
        <v>1</v>
      </c>
      <c r="F99" s="21">
        <v>12</v>
      </c>
      <c r="G99" s="17">
        <v>9181.86</v>
      </c>
      <c r="H99" s="25">
        <v>0</v>
      </c>
      <c r="I99" s="25">
        <v>0</v>
      </c>
      <c r="J99" s="22">
        <f t="shared" si="2"/>
        <v>9181.86</v>
      </c>
    </row>
    <row r="100" spans="1:10" ht="25.5" x14ac:dyDescent="0.25">
      <c r="A100" s="15">
        <v>11</v>
      </c>
      <c r="B100" s="16" t="s">
        <v>102</v>
      </c>
      <c r="C100" s="20" t="s">
        <v>164</v>
      </c>
      <c r="D100" s="15" t="s">
        <v>113</v>
      </c>
      <c r="E100" s="21">
        <v>1</v>
      </c>
      <c r="F100" s="21">
        <v>12</v>
      </c>
      <c r="G100" s="17">
        <v>413.95</v>
      </c>
      <c r="H100" s="25">
        <v>0</v>
      </c>
      <c r="I100" s="25">
        <v>0</v>
      </c>
      <c r="J100" s="22">
        <f t="shared" si="2"/>
        <v>413.95</v>
      </c>
    </row>
    <row r="101" spans="1:10" ht="25.5" x14ac:dyDescent="0.25">
      <c r="A101" s="15">
        <v>12</v>
      </c>
      <c r="B101" s="16" t="s">
        <v>9</v>
      </c>
      <c r="C101" s="20" t="s">
        <v>164</v>
      </c>
      <c r="D101" s="15" t="s">
        <v>2</v>
      </c>
      <c r="E101" s="21">
        <v>1</v>
      </c>
      <c r="F101" s="21">
        <v>12</v>
      </c>
      <c r="G101" s="17">
        <v>3660.22</v>
      </c>
      <c r="H101" s="25">
        <v>0</v>
      </c>
      <c r="I101" s="25">
        <v>0</v>
      </c>
      <c r="J101" s="22">
        <f t="shared" si="2"/>
        <v>3660.22</v>
      </c>
    </row>
    <row r="102" spans="1:10" ht="25.5" x14ac:dyDescent="0.25">
      <c r="A102" s="15">
        <v>13</v>
      </c>
      <c r="B102" s="16" t="s">
        <v>103</v>
      </c>
      <c r="C102" s="20" t="s">
        <v>164</v>
      </c>
      <c r="D102" s="15" t="s">
        <v>2</v>
      </c>
      <c r="E102" s="21">
        <v>1</v>
      </c>
      <c r="F102" s="21">
        <v>12</v>
      </c>
      <c r="G102" s="17">
        <f>10560/2</f>
        <v>5280</v>
      </c>
      <c r="H102" s="25">
        <v>0</v>
      </c>
      <c r="I102" s="25">
        <v>0</v>
      </c>
      <c r="J102" s="22">
        <f t="shared" si="2"/>
        <v>5280</v>
      </c>
    </row>
    <row r="103" spans="1:10" ht="25.5" x14ac:dyDescent="0.25">
      <c r="A103" s="15">
        <v>14</v>
      </c>
      <c r="B103" s="16" t="s">
        <v>104</v>
      </c>
      <c r="C103" s="20" t="s">
        <v>164</v>
      </c>
      <c r="D103" s="15" t="s">
        <v>2</v>
      </c>
      <c r="E103" s="21">
        <v>1</v>
      </c>
      <c r="F103" s="21">
        <v>12</v>
      </c>
      <c r="G103" s="17">
        <v>1339.85</v>
      </c>
      <c r="H103" s="25">
        <v>0</v>
      </c>
      <c r="I103" s="25">
        <v>0</v>
      </c>
      <c r="J103" s="22">
        <f t="shared" si="2"/>
        <v>1339.85</v>
      </c>
    </row>
    <row r="104" spans="1:10" ht="25.5" x14ac:dyDescent="0.25">
      <c r="A104" s="15">
        <v>15</v>
      </c>
      <c r="B104" s="16" t="s">
        <v>105</v>
      </c>
      <c r="C104" s="20" t="s">
        <v>164</v>
      </c>
      <c r="D104" s="15" t="s">
        <v>26</v>
      </c>
      <c r="E104" s="21">
        <v>1</v>
      </c>
      <c r="F104" s="21">
        <v>12</v>
      </c>
      <c r="G104" s="17">
        <v>68</v>
      </c>
      <c r="H104" s="25">
        <v>0</v>
      </c>
      <c r="I104" s="25">
        <v>0</v>
      </c>
      <c r="J104" s="22">
        <f t="shared" si="2"/>
        <v>68</v>
      </c>
    </row>
    <row r="105" spans="1:10" ht="25.5" x14ac:dyDescent="0.25">
      <c r="A105" s="15">
        <v>16</v>
      </c>
      <c r="B105" s="16" t="s">
        <v>10</v>
      </c>
      <c r="C105" s="20" t="s">
        <v>164</v>
      </c>
      <c r="D105" s="15" t="s">
        <v>26</v>
      </c>
      <c r="E105" s="21">
        <v>1</v>
      </c>
      <c r="F105" s="21">
        <v>12</v>
      </c>
      <c r="G105" s="17">
        <v>162</v>
      </c>
      <c r="H105" s="25">
        <v>0</v>
      </c>
      <c r="I105" s="25">
        <v>0</v>
      </c>
      <c r="J105" s="22">
        <f t="shared" si="2"/>
        <v>162</v>
      </c>
    </row>
    <row r="106" spans="1:10" ht="25.5" x14ac:dyDescent="0.25">
      <c r="A106" s="15">
        <v>17</v>
      </c>
      <c r="B106" s="16" t="s">
        <v>106</v>
      </c>
      <c r="C106" s="20" t="s">
        <v>164</v>
      </c>
      <c r="D106" s="15" t="s">
        <v>26</v>
      </c>
      <c r="E106" s="21">
        <v>1</v>
      </c>
      <c r="F106" s="21">
        <v>12</v>
      </c>
      <c r="G106" s="17">
        <f>11185.15/10</f>
        <v>1118.52</v>
      </c>
      <c r="H106" s="25">
        <v>0</v>
      </c>
      <c r="I106" s="25">
        <v>0</v>
      </c>
      <c r="J106" s="22">
        <f t="shared" si="2"/>
        <v>1118.52</v>
      </c>
    </row>
    <row r="107" spans="1:10" ht="25.5" x14ac:dyDescent="0.25">
      <c r="A107" s="15">
        <v>18</v>
      </c>
      <c r="B107" s="16" t="s">
        <v>11</v>
      </c>
      <c r="C107" s="20" t="s">
        <v>164</v>
      </c>
      <c r="D107" s="15" t="s">
        <v>26</v>
      </c>
      <c r="E107" s="21">
        <v>1</v>
      </c>
      <c r="F107" s="21">
        <v>12</v>
      </c>
      <c r="G107" s="17">
        <v>1350</v>
      </c>
      <c r="H107" s="25">
        <v>0</v>
      </c>
      <c r="I107" s="25">
        <v>0</v>
      </c>
      <c r="J107" s="22">
        <f t="shared" si="2"/>
        <v>1350</v>
      </c>
    </row>
    <row r="108" spans="1:10" ht="25.5" x14ac:dyDescent="0.25">
      <c r="A108" s="15">
        <v>19</v>
      </c>
      <c r="B108" s="16" t="s">
        <v>12</v>
      </c>
      <c r="C108" s="20" t="s">
        <v>164</v>
      </c>
      <c r="D108" s="15" t="s">
        <v>2</v>
      </c>
      <c r="E108" s="21">
        <v>1</v>
      </c>
      <c r="F108" s="21">
        <v>12</v>
      </c>
      <c r="G108" s="17">
        <v>3906.36</v>
      </c>
      <c r="H108" s="25">
        <v>0</v>
      </c>
      <c r="I108" s="25">
        <v>0</v>
      </c>
      <c r="J108" s="22">
        <f t="shared" si="2"/>
        <v>3906.36</v>
      </c>
    </row>
    <row r="109" spans="1:10" ht="25.5" x14ac:dyDescent="0.25">
      <c r="A109" s="15">
        <v>20</v>
      </c>
      <c r="B109" s="16" t="s">
        <v>102</v>
      </c>
      <c r="C109" s="20" t="s">
        <v>164</v>
      </c>
      <c r="D109" s="15" t="s">
        <v>26</v>
      </c>
      <c r="E109" s="21">
        <v>1</v>
      </c>
      <c r="F109" s="21">
        <v>12</v>
      </c>
      <c r="G109" s="17">
        <v>413.95</v>
      </c>
      <c r="H109" s="25">
        <v>0</v>
      </c>
      <c r="I109" s="25">
        <v>0</v>
      </c>
      <c r="J109" s="22">
        <f t="shared" si="2"/>
        <v>413.95</v>
      </c>
    </row>
    <row r="110" spans="1:10" ht="25.5" x14ac:dyDescent="0.25">
      <c r="A110" s="15">
        <v>21</v>
      </c>
      <c r="B110" s="16" t="s">
        <v>13</v>
      </c>
      <c r="C110" s="20" t="s">
        <v>164</v>
      </c>
      <c r="D110" s="15" t="s">
        <v>2</v>
      </c>
      <c r="E110" s="21">
        <v>1</v>
      </c>
      <c r="F110" s="21">
        <v>12</v>
      </c>
      <c r="G110" s="17">
        <v>31595.52</v>
      </c>
      <c r="H110" s="25">
        <v>0</v>
      </c>
      <c r="I110" s="25">
        <v>0</v>
      </c>
      <c r="J110" s="22">
        <f t="shared" si="2"/>
        <v>31595.52</v>
      </c>
    </row>
    <row r="111" spans="1:10" ht="25.5" x14ac:dyDescent="0.25">
      <c r="A111" s="15">
        <v>22</v>
      </c>
      <c r="B111" s="16" t="s">
        <v>29</v>
      </c>
      <c r="C111" s="20" t="s">
        <v>164</v>
      </c>
      <c r="D111" s="15" t="s">
        <v>2</v>
      </c>
      <c r="E111" s="21">
        <v>1</v>
      </c>
      <c r="F111" s="21">
        <v>12</v>
      </c>
      <c r="G111" s="17">
        <f>20064/5</f>
        <v>4012.8</v>
      </c>
      <c r="H111" s="25">
        <v>0</v>
      </c>
      <c r="I111" s="25">
        <v>0</v>
      </c>
      <c r="J111" s="22">
        <f t="shared" si="2"/>
        <v>4012.8</v>
      </c>
    </row>
    <row r="112" spans="1:10" ht="25.5" x14ac:dyDescent="0.25">
      <c r="A112" s="15">
        <v>23</v>
      </c>
      <c r="B112" s="16" t="s">
        <v>28</v>
      </c>
      <c r="C112" s="20" t="s">
        <v>164</v>
      </c>
      <c r="D112" s="15" t="s">
        <v>2</v>
      </c>
      <c r="E112" s="21">
        <v>1</v>
      </c>
      <c r="F112" s="21">
        <v>12</v>
      </c>
      <c r="G112" s="17">
        <f>50688/3</f>
        <v>16896</v>
      </c>
      <c r="H112" s="25">
        <v>0</v>
      </c>
      <c r="I112" s="25">
        <v>0</v>
      </c>
      <c r="J112" s="22">
        <f t="shared" si="2"/>
        <v>16896</v>
      </c>
    </row>
    <row r="113" spans="1:10" ht="25.5" x14ac:dyDescent="0.25">
      <c r="A113" s="15">
        <v>24</v>
      </c>
      <c r="B113" s="16" t="s">
        <v>107</v>
      </c>
      <c r="C113" s="20" t="s">
        <v>164</v>
      </c>
      <c r="D113" s="15" t="s">
        <v>2</v>
      </c>
      <c r="E113" s="21">
        <v>1</v>
      </c>
      <c r="F113" s="21">
        <v>12</v>
      </c>
      <c r="G113" s="17">
        <v>4857.6000000000004</v>
      </c>
      <c r="H113" s="25">
        <v>0</v>
      </c>
      <c r="I113" s="25">
        <v>0</v>
      </c>
      <c r="J113" s="22">
        <f t="shared" si="2"/>
        <v>4857.6000000000004</v>
      </c>
    </row>
    <row r="114" spans="1:10" ht="25.5" x14ac:dyDescent="0.25">
      <c r="A114" s="15">
        <v>25</v>
      </c>
      <c r="B114" s="16" t="s">
        <v>108</v>
      </c>
      <c r="C114" s="20" t="s">
        <v>164</v>
      </c>
      <c r="D114" s="15" t="s">
        <v>2</v>
      </c>
      <c r="E114" s="21">
        <v>1</v>
      </c>
      <c r="F114" s="21">
        <v>12</v>
      </c>
      <c r="G114" s="17">
        <v>1622.02</v>
      </c>
      <c r="H114" s="25">
        <v>0</v>
      </c>
      <c r="I114" s="25">
        <v>0</v>
      </c>
      <c r="J114" s="22">
        <f t="shared" si="2"/>
        <v>1622.02</v>
      </c>
    </row>
    <row r="115" spans="1:10" ht="25.5" x14ac:dyDescent="0.25">
      <c r="A115" s="15">
        <v>26</v>
      </c>
      <c r="B115" s="16" t="s">
        <v>109</v>
      </c>
      <c r="C115" s="20" t="s">
        <v>164</v>
      </c>
      <c r="D115" s="15" t="s">
        <v>2</v>
      </c>
      <c r="E115" s="21">
        <v>1</v>
      </c>
      <c r="F115" s="21">
        <v>12</v>
      </c>
      <c r="G115" s="17">
        <v>14158.85</v>
      </c>
      <c r="H115" s="25">
        <v>0</v>
      </c>
      <c r="I115" s="25">
        <v>0</v>
      </c>
      <c r="J115" s="22">
        <f t="shared" si="2"/>
        <v>14158.85</v>
      </c>
    </row>
    <row r="116" spans="1:10" ht="25.5" x14ac:dyDescent="0.25">
      <c r="A116" s="15">
        <v>27</v>
      </c>
      <c r="B116" s="16" t="s">
        <v>60</v>
      </c>
      <c r="C116" s="20" t="s">
        <v>164</v>
      </c>
      <c r="D116" s="15" t="s">
        <v>2</v>
      </c>
      <c r="E116" s="21">
        <v>1</v>
      </c>
      <c r="F116" s="21">
        <v>12</v>
      </c>
      <c r="G116" s="17">
        <v>42662.400000000001</v>
      </c>
      <c r="H116" s="25">
        <v>0</v>
      </c>
      <c r="I116" s="25">
        <v>0</v>
      </c>
      <c r="J116" s="22">
        <f t="shared" si="2"/>
        <v>42662.400000000001</v>
      </c>
    </row>
    <row r="117" spans="1:10" ht="25.5" x14ac:dyDescent="0.25">
      <c r="A117" s="15">
        <v>28</v>
      </c>
      <c r="B117" s="16" t="s">
        <v>110</v>
      </c>
      <c r="C117" s="20" t="s">
        <v>164</v>
      </c>
      <c r="D117" s="15" t="s">
        <v>2</v>
      </c>
      <c r="E117" s="21">
        <v>1</v>
      </c>
      <c r="F117" s="21">
        <v>12</v>
      </c>
      <c r="G117" s="17">
        <v>53053.440000000002</v>
      </c>
      <c r="H117" s="25">
        <v>0</v>
      </c>
      <c r="I117" s="25">
        <v>0</v>
      </c>
      <c r="J117" s="22">
        <f t="shared" si="2"/>
        <v>53053.440000000002</v>
      </c>
    </row>
    <row r="118" spans="1:10" ht="25.5" x14ac:dyDescent="0.25">
      <c r="A118" s="15">
        <v>29</v>
      </c>
      <c r="B118" s="16" t="s">
        <v>14</v>
      </c>
      <c r="C118" s="20" t="s">
        <v>164</v>
      </c>
      <c r="D118" s="15" t="s">
        <v>26</v>
      </c>
      <c r="E118" s="21">
        <v>1</v>
      </c>
      <c r="F118" s="21">
        <v>12</v>
      </c>
      <c r="G118" s="17">
        <f>19683.84/10</f>
        <v>1968.38</v>
      </c>
      <c r="H118" s="25">
        <v>0</v>
      </c>
      <c r="I118" s="25">
        <v>0</v>
      </c>
      <c r="J118" s="22">
        <f t="shared" si="2"/>
        <v>1968.38</v>
      </c>
    </row>
    <row r="119" spans="1:10" ht="25.5" x14ac:dyDescent="0.25">
      <c r="A119" s="15">
        <v>30</v>
      </c>
      <c r="B119" s="16" t="s">
        <v>111</v>
      </c>
      <c r="C119" s="20" t="s">
        <v>164</v>
      </c>
      <c r="D119" s="15" t="s">
        <v>2</v>
      </c>
      <c r="E119" s="21">
        <v>1</v>
      </c>
      <c r="F119" s="21">
        <v>12</v>
      </c>
      <c r="G119" s="17">
        <v>5775.72</v>
      </c>
      <c r="H119" s="25">
        <v>0</v>
      </c>
      <c r="I119" s="25">
        <v>0</v>
      </c>
      <c r="J119" s="22">
        <f t="shared" si="2"/>
        <v>5775.72</v>
      </c>
    </row>
    <row r="120" spans="1:10" ht="25.5" x14ac:dyDescent="0.25">
      <c r="A120" s="15">
        <v>31</v>
      </c>
      <c r="B120" s="16" t="s">
        <v>112</v>
      </c>
      <c r="C120" s="20" t="s">
        <v>164</v>
      </c>
      <c r="D120" s="15" t="s">
        <v>2</v>
      </c>
      <c r="E120" s="21">
        <v>1</v>
      </c>
      <c r="F120" s="21">
        <v>12</v>
      </c>
      <c r="G120" s="17">
        <v>3641.46</v>
      </c>
      <c r="H120" s="25">
        <v>0</v>
      </c>
      <c r="I120" s="25">
        <v>0</v>
      </c>
      <c r="J120" s="22">
        <f t="shared" si="2"/>
        <v>3641.46</v>
      </c>
    </row>
    <row r="121" spans="1:10" x14ac:dyDescent="0.25">
      <c r="A121" s="35" t="s">
        <v>166</v>
      </c>
      <c r="B121" s="35"/>
      <c r="C121" s="35"/>
      <c r="D121" s="35"/>
      <c r="E121" s="35"/>
      <c r="F121" s="35"/>
      <c r="G121" s="35"/>
      <c r="H121" s="35"/>
      <c r="I121" s="35"/>
      <c r="J121" s="23">
        <f>SUM(J90:J120)</f>
        <v>303589.78999999998</v>
      </c>
    </row>
    <row r="122" spans="1:10" ht="14.45" customHeight="1" x14ac:dyDescent="0.25">
      <c r="A122" s="33" t="s">
        <v>114</v>
      </c>
      <c r="B122" s="33"/>
      <c r="C122" s="33"/>
      <c r="D122" s="33"/>
      <c r="E122" s="33"/>
      <c r="F122" s="33"/>
      <c r="G122" s="33"/>
      <c r="H122" s="33"/>
      <c r="I122" s="33"/>
      <c r="J122" s="33"/>
    </row>
    <row r="123" spans="1:10" ht="25.5" x14ac:dyDescent="0.25">
      <c r="A123" s="15">
        <v>1</v>
      </c>
      <c r="B123" s="16" t="s">
        <v>15</v>
      </c>
      <c r="C123" s="20" t="s">
        <v>164</v>
      </c>
      <c r="D123" s="15" t="s">
        <v>2</v>
      </c>
      <c r="E123" s="21">
        <v>1</v>
      </c>
      <c r="F123" s="21">
        <v>12</v>
      </c>
      <c r="G123" s="17">
        <v>942</v>
      </c>
      <c r="H123" s="25">
        <v>0</v>
      </c>
      <c r="I123" s="25">
        <v>0</v>
      </c>
      <c r="J123" s="22">
        <f t="shared" ref="J123:J153" si="3">G123</f>
        <v>942</v>
      </c>
    </row>
    <row r="124" spans="1:10" ht="25.5" x14ac:dyDescent="0.25">
      <c r="A124" s="15">
        <v>2</v>
      </c>
      <c r="B124" s="16" t="s">
        <v>116</v>
      </c>
      <c r="C124" s="20" t="s">
        <v>164</v>
      </c>
      <c r="D124" s="15" t="s">
        <v>2</v>
      </c>
      <c r="E124" s="21">
        <v>1</v>
      </c>
      <c r="F124" s="21">
        <v>12</v>
      </c>
      <c r="G124" s="17">
        <v>952</v>
      </c>
      <c r="H124" s="25">
        <v>0</v>
      </c>
      <c r="I124" s="25">
        <v>0</v>
      </c>
      <c r="J124" s="22">
        <f t="shared" si="3"/>
        <v>952</v>
      </c>
    </row>
    <row r="125" spans="1:10" ht="25.5" x14ac:dyDescent="0.25">
      <c r="A125" s="15">
        <v>3</v>
      </c>
      <c r="B125" s="16" t="s">
        <v>16</v>
      </c>
      <c r="C125" s="20" t="s">
        <v>164</v>
      </c>
      <c r="D125" s="15" t="s">
        <v>2</v>
      </c>
      <c r="E125" s="21">
        <v>1</v>
      </c>
      <c r="F125" s="21">
        <v>12</v>
      </c>
      <c r="G125" s="17">
        <v>1200</v>
      </c>
      <c r="H125" s="25">
        <v>0</v>
      </c>
      <c r="I125" s="25">
        <v>0</v>
      </c>
      <c r="J125" s="22">
        <f t="shared" si="3"/>
        <v>1200</v>
      </c>
    </row>
    <row r="126" spans="1:10" ht="25.5" x14ac:dyDescent="0.25">
      <c r="A126" s="15">
        <v>4</v>
      </c>
      <c r="B126" s="16" t="s">
        <v>117</v>
      </c>
      <c r="C126" s="20" t="s">
        <v>164</v>
      </c>
      <c r="D126" s="15" t="s">
        <v>2</v>
      </c>
      <c r="E126" s="21">
        <v>1</v>
      </c>
      <c r="F126" s="21">
        <v>12</v>
      </c>
      <c r="G126" s="17">
        <v>2900</v>
      </c>
      <c r="H126" s="25">
        <v>0</v>
      </c>
      <c r="I126" s="25">
        <v>0</v>
      </c>
      <c r="J126" s="22">
        <f t="shared" si="3"/>
        <v>2900</v>
      </c>
    </row>
    <row r="127" spans="1:10" ht="25.5" x14ac:dyDescent="0.25">
      <c r="A127" s="15">
        <v>5</v>
      </c>
      <c r="B127" s="16" t="s">
        <v>151</v>
      </c>
      <c r="C127" s="20" t="s">
        <v>164</v>
      </c>
      <c r="D127" s="15" t="s">
        <v>2</v>
      </c>
      <c r="E127" s="21">
        <v>1</v>
      </c>
      <c r="F127" s="21">
        <v>12</v>
      </c>
      <c r="G127" s="17">
        <v>22140.16</v>
      </c>
      <c r="H127" s="25">
        <v>0</v>
      </c>
      <c r="I127" s="25">
        <v>0</v>
      </c>
      <c r="J127" s="22">
        <f t="shared" si="3"/>
        <v>22140.16</v>
      </c>
    </row>
    <row r="128" spans="1:10" ht="25.5" x14ac:dyDescent="0.25">
      <c r="A128" s="15">
        <v>6</v>
      </c>
      <c r="B128" s="16" t="s">
        <v>152</v>
      </c>
      <c r="C128" s="20" t="s">
        <v>164</v>
      </c>
      <c r="D128" s="15" t="s">
        <v>2</v>
      </c>
      <c r="E128" s="21">
        <v>1</v>
      </c>
      <c r="F128" s="21">
        <v>12</v>
      </c>
      <c r="G128" s="17">
        <v>18263.68</v>
      </c>
      <c r="H128" s="25">
        <v>0</v>
      </c>
      <c r="I128" s="25">
        <v>0</v>
      </c>
      <c r="J128" s="22">
        <f t="shared" si="3"/>
        <v>18263.68</v>
      </c>
    </row>
    <row r="129" spans="1:10" ht="25.5" x14ac:dyDescent="0.25">
      <c r="A129" s="15">
        <v>7</v>
      </c>
      <c r="B129" s="16" t="s">
        <v>118</v>
      </c>
      <c r="C129" s="20" t="s">
        <v>164</v>
      </c>
      <c r="D129" s="15" t="s">
        <v>2</v>
      </c>
      <c r="E129" s="21">
        <v>1</v>
      </c>
      <c r="F129" s="21">
        <v>12</v>
      </c>
      <c r="G129" s="17">
        <f>10137.6/2</f>
        <v>5068.8</v>
      </c>
      <c r="H129" s="25">
        <v>0</v>
      </c>
      <c r="I129" s="25">
        <v>0</v>
      </c>
      <c r="J129" s="22">
        <f t="shared" si="3"/>
        <v>5068.8</v>
      </c>
    </row>
    <row r="130" spans="1:10" ht="25.5" x14ac:dyDescent="0.25">
      <c r="A130" s="15">
        <v>8</v>
      </c>
      <c r="B130" s="16" t="s">
        <v>17</v>
      </c>
      <c r="C130" s="20" t="s">
        <v>164</v>
      </c>
      <c r="D130" s="15" t="s">
        <v>26</v>
      </c>
      <c r="E130" s="21">
        <v>1</v>
      </c>
      <c r="F130" s="21">
        <v>12</v>
      </c>
      <c r="G130" s="17">
        <v>1350</v>
      </c>
      <c r="H130" s="25">
        <v>0</v>
      </c>
      <c r="I130" s="25">
        <v>0</v>
      </c>
      <c r="J130" s="22">
        <f t="shared" si="3"/>
        <v>1350</v>
      </c>
    </row>
    <row r="131" spans="1:10" ht="25.5" x14ac:dyDescent="0.25">
      <c r="A131" s="15">
        <v>9</v>
      </c>
      <c r="B131" s="16" t="s">
        <v>119</v>
      </c>
      <c r="C131" s="20" t="s">
        <v>164</v>
      </c>
      <c r="D131" s="15" t="s">
        <v>26</v>
      </c>
      <c r="E131" s="21">
        <v>1</v>
      </c>
      <c r="F131" s="21">
        <v>12</v>
      </c>
      <c r="G131" s="17">
        <f>11558.78/10</f>
        <v>1155.8800000000001</v>
      </c>
      <c r="H131" s="25">
        <v>0</v>
      </c>
      <c r="I131" s="25">
        <v>0</v>
      </c>
      <c r="J131" s="22">
        <f t="shared" si="3"/>
        <v>1155.8800000000001</v>
      </c>
    </row>
    <row r="132" spans="1:10" ht="25.5" x14ac:dyDescent="0.25">
      <c r="A132" s="15">
        <v>10</v>
      </c>
      <c r="B132" s="16" t="s">
        <v>18</v>
      </c>
      <c r="C132" s="20" t="s">
        <v>164</v>
      </c>
      <c r="D132" s="15" t="s">
        <v>2</v>
      </c>
      <c r="E132" s="21">
        <v>1</v>
      </c>
      <c r="F132" s="21">
        <v>12</v>
      </c>
      <c r="G132" s="17">
        <v>14631.94</v>
      </c>
      <c r="H132" s="25">
        <v>0</v>
      </c>
      <c r="I132" s="25">
        <v>0</v>
      </c>
      <c r="J132" s="22">
        <f t="shared" si="3"/>
        <v>14631.94</v>
      </c>
    </row>
    <row r="133" spans="1:10" ht="25.5" x14ac:dyDescent="0.25">
      <c r="A133" s="15">
        <v>11</v>
      </c>
      <c r="B133" s="16" t="s">
        <v>120</v>
      </c>
      <c r="C133" s="20" t="s">
        <v>164</v>
      </c>
      <c r="D133" s="15" t="s">
        <v>113</v>
      </c>
      <c r="E133" s="21">
        <v>1</v>
      </c>
      <c r="F133" s="21">
        <v>12</v>
      </c>
      <c r="G133" s="17">
        <v>1542.37</v>
      </c>
      <c r="H133" s="25">
        <v>0</v>
      </c>
      <c r="I133" s="25">
        <v>0</v>
      </c>
      <c r="J133" s="22">
        <f t="shared" si="3"/>
        <v>1542.37</v>
      </c>
    </row>
    <row r="134" spans="1:10" ht="25.5" x14ac:dyDescent="0.25">
      <c r="A134" s="15">
        <v>12</v>
      </c>
      <c r="B134" s="16" t="s">
        <v>19</v>
      </c>
      <c r="C134" s="20" t="s">
        <v>164</v>
      </c>
      <c r="D134" s="15" t="s">
        <v>2</v>
      </c>
      <c r="E134" s="21">
        <v>1</v>
      </c>
      <c r="F134" s="21">
        <v>12</v>
      </c>
      <c r="G134" s="17">
        <v>1858.56</v>
      </c>
      <c r="H134" s="25">
        <v>0</v>
      </c>
      <c r="I134" s="25">
        <v>0</v>
      </c>
      <c r="J134" s="22">
        <f t="shared" si="3"/>
        <v>1858.56</v>
      </c>
    </row>
    <row r="135" spans="1:10" ht="25.5" x14ac:dyDescent="0.25">
      <c r="A135" s="15">
        <v>13</v>
      </c>
      <c r="B135" s="16" t="s">
        <v>121</v>
      </c>
      <c r="C135" s="20" t="s">
        <v>164</v>
      </c>
      <c r="D135" s="15" t="s">
        <v>2</v>
      </c>
      <c r="E135" s="21">
        <v>1</v>
      </c>
      <c r="F135" s="21">
        <v>12</v>
      </c>
      <c r="G135" s="17">
        <f>6420.1/2</f>
        <v>3210.05</v>
      </c>
      <c r="H135" s="25">
        <v>0</v>
      </c>
      <c r="I135" s="25">
        <v>0</v>
      </c>
      <c r="J135" s="22">
        <f t="shared" si="3"/>
        <v>3210.05</v>
      </c>
    </row>
    <row r="136" spans="1:10" ht="25.5" x14ac:dyDescent="0.25">
      <c r="A136" s="15">
        <v>14</v>
      </c>
      <c r="B136" s="16" t="s">
        <v>122</v>
      </c>
      <c r="C136" s="20" t="s">
        <v>164</v>
      </c>
      <c r="D136" s="15" t="s">
        <v>2</v>
      </c>
      <c r="E136" s="21">
        <v>1</v>
      </c>
      <c r="F136" s="21">
        <v>12</v>
      </c>
      <c r="G136" s="17">
        <v>5068.8</v>
      </c>
      <c r="H136" s="25">
        <v>0</v>
      </c>
      <c r="I136" s="25">
        <v>0</v>
      </c>
      <c r="J136" s="22">
        <f t="shared" si="3"/>
        <v>5068.8</v>
      </c>
    </row>
    <row r="137" spans="1:10" ht="25.5" x14ac:dyDescent="0.25">
      <c r="A137" s="15">
        <v>15</v>
      </c>
      <c r="B137" s="16" t="s">
        <v>123</v>
      </c>
      <c r="C137" s="20" t="s">
        <v>164</v>
      </c>
      <c r="D137" s="15" t="s">
        <v>26</v>
      </c>
      <c r="E137" s="21">
        <v>1</v>
      </c>
      <c r="F137" s="21">
        <v>12</v>
      </c>
      <c r="G137" s="17">
        <v>1550</v>
      </c>
      <c r="H137" s="25">
        <v>0</v>
      </c>
      <c r="I137" s="25">
        <v>0</v>
      </c>
      <c r="J137" s="22">
        <f t="shared" si="3"/>
        <v>1550</v>
      </c>
    </row>
    <row r="138" spans="1:10" ht="25.5" x14ac:dyDescent="0.25">
      <c r="A138" s="15">
        <v>16</v>
      </c>
      <c r="B138" s="16" t="s">
        <v>20</v>
      </c>
      <c r="C138" s="20" t="s">
        <v>164</v>
      </c>
      <c r="D138" s="15" t="s">
        <v>26</v>
      </c>
      <c r="E138" s="21">
        <v>1</v>
      </c>
      <c r="F138" s="21">
        <v>12</v>
      </c>
      <c r="G138" s="17">
        <v>1170</v>
      </c>
      <c r="H138" s="25">
        <v>0</v>
      </c>
      <c r="I138" s="25">
        <v>0</v>
      </c>
      <c r="J138" s="22">
        <f t="shared" si="3"/>
        <v>1170</v>
      </c>
    </row>
    <row r="139" spans="1:10" ht="25.5" x14ac:dyDescent="0.25">
      <c r="A139" s="15">
        <v>17</v>
      </c>
      <c r="B139" s="16" t="s">
        <v>124</v>
      </c>
      <c r="C139" s="20" t="s">
        <v>164</v>
      </c>
      <c r="D139" s="15" t="s">
        <v>26</v>
      </c>
      <c r="E139" s="21">
        <v>1</v>
      </c>
      <c r="F139" s="21">
        <v>12</v>
      </c>
      <c r="G139" s="17">
        <f>11185.15/10</f>
        <v>1118.52</v>
      </c>
      <c r="H139" s="25">
        <v>0</v>
      </c>
      <c r="I139" s="25">
        <v>0</v>
      </c>
      <c r="J139" s="22">
        <f t="shared" si="3"/>
        <v>1118.52</v>
      </c>
    </row>
    <row r="140" spans="1:10" ht="25.5" x14ac:dyDescent="0.25">
      <c r="A140" s="15">
        <v>18</v>
      </c>
      <c r="B140" s="16" t="s">
        <v>21</v>
      </c>
      <c r="C140" s="20" t="s">
        <v>164</v>
      </c>
      <c r="D140" s="15" t="s">
        <v>26</v>
      </c>
      <c r="E140" s="21">
        <v>1</v>
      </c>
      <c r="F140" s="21">
        <v>12</v>
      </c>
      <c r="G140" s="17">
        <v>1390</v>
      </c>
      <c r="H140" s="25">
        <v>0</v>
      </c>
      <c r="I140" s="25">
        <v>0</v>
      </c>
      <c r="J140" s="22">
        <f t="shared" si="3"/>
        <v>1390</v>
      </c>
    </row>
    <row r="141" spans="1:10" ht="25.5" x14ac:dyDescent="0.25">
      <c r="A141" s="15">
        <v>19</v>
      </c>
      <c r="B141" s="16" t="s">
        <v>22</v>
      </c>
      <c r="C141" s="20" t="s">
        <v>164</v>
      </c>
      <c r="D141" s="15" t="s">
        <v>2</v>
      </c>
      <c r="E141" s="21">
        <v>1</v>
      </c>
      <c r="F141" s="21">
        <v>12</v>
      </c>
      <c r="G141" s="17">
        <v>5068.8</v>
      </c>
      <c r="H141" s="25">
        <v>0</v>
      </c>
      <c r="I141" s="25">
        <v>0</v>
      </c>
      <c r="J141" s="22">
        <f t="shared" si="3"/>
        <v>5068.8</v>
      </c>
    </row>
    <row r="142" spans="1:10" ht="25.5" x14ac:dyDescent="0.25">
      <c r="A142" s="15">
        <v>20</v>
      </c>
      <c r="B142" s="16" t="s">
        <v>125</v>
      </c>
      <c r="C142" s="20" t="s">
        <v>164</v>
      </c>
      <c r="D142" s="15" t="s">
        <v>26</v>
      </c>
      <c r="E142" s="21">
        <v>1</v>
      </c>
      <c r="F142" s="21">
        <v>12</v>
      </c>
      <c r="G142" s="17">
        <v>4660.33</v>
      </c>
      <c r="H142" s="25">
        <v>0</v>
      </c>
      <c r="I142" s="25">
        <v>0</v>
      </c>
      <c r="J142" s="22">
        <f t="shared" si="3"/>
        <v>4660.33</v>
      </c>
    </row>
    <row r="143" spans="1:10" ht="25.5" x14ac:dyDescent="0.25">
      <c r="A143" s="15">
        <v>21</v>
      </c>
      <c r="B143" s="16" t="s">
        <v>23</v>
      </c>
      <c r="C143" s="20" t="s">
        <v>164</v>
      </c>
      <c r="D143" s="15" t="s">
        <v>2</v>
      </c>
      <c r="E143" s="21">
        <v>1</v>
      </c>
      <c r="F143" s="21">
        <v>12</v>
      </c>
      <c r="G143" s="17">
        <v>6082.56</v>
      </c>
      <c r="H143" s="25">
        <v>0</v>
      </c>
      <c r="I143" s="25">
        <v>0</v>
      </c>
      <c r="J143" s="22">
        <f t="shared" si="3"/>
        <v>6082.56</v>
      </c>
    </row>
    <row r="144" spans="1:10" ht="25.5" x14ac:dyDescent="0.25">
      <c r="A144" s="15">
        <v>22</v>
      </c>
      <c r="B144" s="16" t="s">
        <v>31</v>
      </c>
      <c r="C144" s="20" t="s">
        <v>164</v>
      </c>
      <c r="D144" s="15" t="s">
        <v>2</v>
      </c>
      <c r="E144" s="21">
        <v>1</v>
      </c>
      <c r="F144" s="21">
        <v>12</v>
      </c>
      <c r="G144" s="17">
        <f>10505.91/5</f>
        <v>2101.1799999999998</v>
      </c>
      <c r="H144" s="25">
        <v>0</v>
      </c>
      <c r="I144" s="25">
        <v>0</v>
      </c>
      <c r="J144" s="22">
        <f t="shared" si="3"/>
        <v>2101.1799999999998</v>
      </c>
    </row>
    <row r="145" spans="1:10" ht="25.5" x14ac:dyDescent="0.25">
      <c r="A145" s="15">
        <v>23</v>
      </c>
      <c r="B145" s="16" t="s">
        <v>30</v>
      </c>
      <c r="C145" s="20" t="s">
        <v>164</v>
      </c>
      <c r="D145" s="15" t="s">
        <v>2</v>
      </c>
      <c r="E145" s="21">
        <v>1</v>
      </c>
      <c r="F145" s="21">
        <v>12</v>
      </c>
      <c r="G145" s="17">
        <f>10644.48/3</f>
        <v>3548.16</v>
      </c>
      <c r="H145" s="25">
        <v>0</v>
      </c>
      <c r="I145" s="25">
        <v>0</v>
      </c>
      <c r="J145" s="22">
        <f t="shared" si="3"/>
        <v>3548.16</v>
      </c>
    </row>
    <row r="146" spans="1:10" ht="25.5" x14ac:dyDescent="0.25">
      <c r="A146" s="15">
        <v>24</v>
      </c>
      <c r="B146" s="16" t="s">
        <v>126</v>
      </c>
      <c r="C146" s="20" t="s">
        <v>164</v>
      </c>
      <c r="D146" s="15" t="s">
        <v>2</v>
      </c>
      <c r="E146" s="21">
        <v>1</v>
      </c>
      <c r="F146" s="21">
        <v>12</v>
      </c>
      <c r="G146" s="17">
        <v>1734.59</v>
      </c>
      <c r="H146" s="25">
        <v>0</v>
      </c>
      <c r="I146" s="25">
        <v>0</v>
      </c>
      <c r="J146" s="22">
        <f t="shared" si="3"/>
        <v>1734.59</v>
      </c>
    </row>
    <row r="147" spans="1:10" ht="25.5" x14ac:dyDescent="0.25">
      <c r="A147" s="15">
        <v>25</v>
      </c>
      <c r="B147" s="16" t="s">
        <v>127</v>
      </c>
      <c r="C147" s="20" t="s">
        <v>164</v>
      </c>
      <c r="D147" s="15" t="s">
        <v>2</v>
      </c>
      <c r="E147" s="21">
        <v>1</v>
      </c>
      <c r="F147" s="21">
        <v>12</v>
      </c>
      <c r="G147" s="17">
        <v>1858.56</v>
      </c>
      <c r="H147" s="25">
        <v>0</v>
      </c>
      <c r="I147" s="25">
        <v>0</v>
      </c>
      <c r="J147" s="22">
        <f t="shared" si="3"/>
        <v>1858.56</v>
      </c>
    </row>
    <row r="148" spans="1:10" ht="25.5" x14ac:dyDescent="0.25">
      <c r="A148" s="15">
        <v>26</v>
      </c>
      <c r="B148" s="16" t="s">
        <v>148</v>
      </c>
      <c r="C148" s="20" t="s">
        <v>164</v>
      </c>
      <c r="D148" s="15" t="s">
        <v>2</v>
      </c>
      <c r="E148" s="21">
        <v>1</v>
      </c>
      <c r="F148" s="21">
        <v>12</v>
      </c>
      <c r="G148" s="17">
        <v>1558.56</v>
      </c>
      <c r="H148" s="25">
        <v>0</v>
      </c>
      <c r="I148" s="25">
        <v>0</v>
      </c>
      <c r="J148" s="22">
        <f t="shared" si="3"/>
        <v>1558.56</v>
      </c>
    </row>
    <row r="149" spans="1:10" ht="25.5" x14ac:dyDescent="0.25">
      <c r="A149" s="15">
        <v>27</v>
      </c>
      <c r="B149" s="16" t="s">
        <v>93</v>
      </c>
      <c r="C149" s="20" t="s">
        <v>164</v>
      </c>
      <c r="D149" s="15" t="s">
        <v>2</v>
      </c>
      <c r="E149" s="21">
        <v>1</v>
      </c>
      <c r="F149" s="21">
        <v>12</v>
      </c>
      <c r="G149" s="17">
        <v>6758.4</v>
      </c>
      <c r="H149" s="25">
        <v>0</v>
      </c>
      <c r="I149" s="25">
        <v>0</v>
      </c>
      <c r="J149" s="22">
        <f t="shared" si="3"/>
        <v>6758.4</v>
      </c>
    </row>
    <row r="150" spans="1:10" ht="25.5" x14ac:dyDescent="0.25">
      <c r="A150" s="15">
        <v>28</v>
      </c>
      <c r="B150" s="16" t="s">
        <v>128</v>
      </c>
      <c r="C150" s="20" t="s">
        <v>164</v>
      </c>
      <c r="D150" s="15" t="s">
        <v>2</v>
      </c>
      <c r="E150" s="21">
        <v>1</v>
      </c>
      <c r="F150" s="21">
        <v>12</v>
      </c>
      <c r="G150" s="17">
        <v>6758.4</v>
      </c>
      <c r="H150" s="25">
        <v>0</v>
      </c>
      <c r="I150" s="25">
        <v>0</v>
      </c>
      <c r="J150" s="22">
        <f t="shared" si="3"/>
        <v>6758.4</v>
      </c>
    </row>
    <row r="151" spans="1:10" ht="25.5" x14ac:dyDescent="0.25">
      <c r="A151" s="15">
        <v>29</v>
      </c>
      <c r="B151" s="16" t="s">
        <v>24</v>
      </c>
      <c r="C151" s="20" t="s">
        <v>164</v>
      </c>
      <c r="D151" s="15" t="s">
        <v>26</v>
      </c>
      <c r="E151" s="21">
        <v>1</v>
      </c>
      <c r="F151" s="21">
        <v>12</v>
      </c>
      <c r="G151" s="17">
        <f>104755.2/10</f>
        <v>10475.52</v>
      </c>
      <c r="H151" s="25">
        <v>0</v>
      </c>
      <c r="I151" s="25">
        <v>0</v>
      </c>
      <c r="J151" s="22">
        <f t="shared" si="3"/>
        <v>10475.52</v>
      </c>
    </row>
    <row r="152" spans="1:10" ht="26.45" customHeight="1" x14ac:dyDescent="0.25">
      <c r="A152" s="15">
        <v>30</v>
      </c>
      <c r="B152" s="16" t="s">
        <v>129</v>
      </c>
      <c r="C152" s="20" t="s">
        <v>164</v>
      </c>
      <c r="D152" s="15" t="s">
        <v>2</v>
      </c>
      <c r="E152" s="21">
        <v>1</v>
      </c>
      <c r="F152" s="21">
        <v>12</v>
      </c>
      <c r="G152" s="17">
        <v>3660.45</v>
      </c>
      <c r="H152" s="25">
        <v>0</v>
      </c>
      <c r="I152" s="25">
        <v>0</v>
      </c>
      <c r="J152" s="22">
        <f t="shared" si="3"/>
        <v>3660.45</v>
      </c>
    </row>
    <row r="153" spans="1:10" ht="25.5" x14ac:dyDescent="0.25">
      <c r="A153" s="15">
        <v>31</v>
      </c>
      <c r="B153" s="16" t="s">
        <v>130</v>
      </c>
      <c r="C153" s="20" t="s">
        <v>164</v>
      </c>
      <c r="D153" s="15" t="s">
        <v>2</v>
      </c>
      <c r="E153" s="21">
        <v>1</v>
      </c>
      <c r="F153" s="21">
        <v>12</v>
      </c>
      <c r="G153" s="17">
        <v>3548.16</v>
      </c>
      <c r="H153" s="25">
        <v>0</v>
      </c>
      <c r="I153" s="25">
        <v>0</v>
      </c>
      <c r="J153" s="22">
        <f t="shared" si="3"/>
        <v>3548.16</v>
      </c>
    </row>
    <row r="154" spans="1:10" x14ac:dyDescent="0.25">
      <c r="A154" s="35" t="s">
        <v>166</v>
      </c>
      <c r="B154" s="35"/>
      <c r="C154" s="35"/>
      <c r="D154" s="35"/>
      <c r="E154" s="35"/>
      <c r="F154" s="35"/>
      <c r="G154" s="35"/>
      <c r="H154" s="35"/>
      <c r="I154" s="35"/>
      <c r="J154" s="23">
        <f>SUM(J123:J153)</f>
        <v>143326.43</v>
      </c>
    </row>
    <row r="155" spans="1:10" x14ac:dyDescent="0.25">
      <c r="A155" s="35" t="s">
        <v>1</v>
      </c>
      <c r="B155" s="35"/>
      <c r="C155" s="35"/>
      <c r="D155" s="35"/>
      <c r="E155" s="35"/>
      <c r="F155" s="35"/>
      <c r="G155" s="35"/>
      <c r="H155" s="35"/>
      <c r="I155" s="35"/>
      <c r="J155" s="23">
        <f>SUM(J18,J53,J88,J121,J154)</f>
        <v>970563.11</v>
      </c>
    </row>
  </sheetData>
  <mergeCells count="20">
    <mergeCell ref="A154:I154"/>
    <mergeCell ref="A155:I155"/>
    <mergeCell ref="A89:J89"/>
    <mergeCell ref="A122:J122"/>
    <mergeCell ref="A18:I18"/>
    <mergeCell ref="A53:I53"/>
    <mergeCell ref="A88:I88"/>
    <mergeCell ref="A121:I121"/>
    <mergeCell ref="A5:J5"/>
    <mergeCell ref="A19:J19"/>
    <mergeCell ref="A54:J54"/>
    <mergeCell ref="A4:B4"/>
    <mergeCell ref="A1:J1"/>
    <mergeCell ref="B2:B3"/>
    <mergeCell ref="C2:C3"/>
    <mergeCell ref="E2:E3"/>
    <mergeCell ref="F2:F3"/>
    <mergeCell ref="G2:J2"/>
    <mergeCell ref="D2:D3"/>
    <mergeCell ref="A2:A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Расчёт НМЦ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2026-09-28T08:20:25Z</dcterms:modified>
</cp:coreProperties>
</file>