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5F6B77E-87D2-4606-A865-ABEA73898F1C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NEW товары-услуги-работы" sheetId="8" r:id="rId1"/>
    <sheet name="4 КП " sheetId="5" state="hidden" r:id="rId2"/>
    <sheet name="5 КП " sheetId="7" state="hidden" r:id="rId3"/>
    <sheet name="ESRI_MAPINFO_SHEET" sheetId="9" state="veryHidden" r:id="rId4"/>
  </sheets>
  <definedNames>
    <definedName name="_xlnm.Print_Area" localSheetId="1">'4 КП '!$A$1:$L$30</definedName>
    <definedName name="_xlnm.Print_Area" localSheetId="2">'5 КП '!$B$1:$M$31</definedName>
    <definedName name="_xlnm.Print_Area" localSheetId="0">'NEW товары-услуги-работы'!$A$1:$N$13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8" l="1"/>
  <c r="G8" i="8"/>
  <c r="F8" i="8"/>
  <c r="K7" i="8"/>
  <c r="L7" i="8" s="1"/>
  <c r="M7" i="8" s="1"/>
  <c r="J7" i="8"/>
  <c r="N7" i="8" s="1"/>
  <c r="E7" i="8"/>
  <c r="K6" i="8"/>
  <c r="L6" i="8" s="1"/>
  <c r="M6" i="8" s="1"/>
  <c r="J6" i="8"/>
  <c r="N6" i="8" s="1"/>
  <c r="E6" i="8"/>
  <c r="K5" i="8"/>
  <c r="L5" i="8" s="1"/>
  <c r="M5" i="8" s="1"/>
  <c r="J5" i="8"/>
  <c r="N5" i="8" s="1"/>
  <c r="E5" i="8"/>
  <c r="D8" i="8"/>
  <c r="J4" i="8" l="1"/>
  <c r="N4" i="8" s="1"/>
  <c r="N8" i="8" s="1"/>
  <c r="K4" i="8" l="1"/>
  <c r="L4" i="8" s="1"/>
  <c r="L9" i="7" l="1"/>
  <c r="K9" i="5"/>
  <c r="L11" i="7"/>
  <c r="L10" i="7"/>
  <c r="K11" i="5"/>
  <c r="K10" i="5"/>
  <c r="K10" i="7" l="1"/>
  <c r="K11" i="7"/>
  <c r="K9" i="7"/>
  <c r="M11" i="7"/>
  <c r="J10" i="5"/>
  <c r="J9" i="5"/>
  <c r="L10" i="5"/>
  <c r="L9" i="5" l="1"/>
  <c r="M10" i="7"/>
  <c r="M9" i="7"/>
  <c r="J11" i="5"/>
  <c r="L11" i="5"/>
  <c r="L12" i="5" s="1"/>
  <c r="M12" i="7" l="1"/>
  <c r="E4" i="8"/>
  <c r="M4" i="8" l="1"/>
</calcChain>
</file>

<file path=xl/sharedStrings.xml><?xml version="1.0" encoding="utf-8"?>
<sst xmlns="http://schemas.openxmlformats.org/spreadsheetml/2006/main" count="127" uniqueCount="63">
  <si>
    <t>№ п/п</t>
  </si>
  <si>
    <t xml:space="preserve"> Ед. изм.</t>
  </si>
  <si>
    <t>Кол-во товара</t>
  </si>
  <si>
    <t>Коммерческие предложения хозяйствующих субъектов, руб. за единицу</t>
  </si>
  <si>
    <t>Расчетная цена за единицу т/р/у, руб.</t>
  </si>
  <si>
    <t>Расчетная цена за весь объем т/р/у, руб.</t>
  </si>
  <si>
    <t>КП № 1</t>
  </si>
  <si>
    <t>Начальная (максимальная) цена контракта, руб.</t>
  </si>
  <si>
    <t>Исполнитель:</t>
  </si>
  <si>
    <t>(расшифровка подписи)</t>
  </si>
  <si>
    <t>Согласовано:</t>
  </si>
  <si>
    <t>Расчет начальной (максимальной) цены контракта (метод сопоставимых рыночных цен)</t>
  </si>
  <si>
    <t xml:space="preserve">КП № 2 </t>
  </si>
  <si>
    <t>КП № 3</t>
  </si>
  <si>
    <t>Наименование товара/работы/услуги</t>
  </si>
  <si>
    <t xml:space="preserve">  (подпись)</t>
  </si>
  <si>
    <t xml:space="preserve">                        (расшифровка подписи)</t>
  </si>
  <si>
    <t>Коэффициент вариации</t>
  </si>
  <si>
    <t>Заместитель директора</t>
  </si>
  <si>
    <t>Руководитель профильного подразделения</t>
  </si>
  <si>
    <t>Примечание</t>
  </si>
  <si>
    <t>К РАСЧЕТУ НЕОБХОДИМО ПРИКЛАДЫВАТЬ СПРАВОЧНУЮ ИНФОРМАЦИЮ И ДОКУМЕНТЫ, НА ОСНОВАНИИ КОТОРЫХ ВЫПОЛНЕН РАСЧЕТ. При этом в обосновании НМЦК, которое подлежит размещению в открытом доступе в информационно-телекоммуникационной сети "Интернет" не указываются наименования поставщиков (подрядчиков, исполнителей), представивших соответствующую информацию. Оригиналы использованных при определении, обосновании НМЦК документов, снимки экрана ("скриншот"), содержащие изображения соответствующих страниц сайтов с указанием даты и времени их формирования, необходимо хранить с иными документами о закупке, подлежащими хранению в соответствии с требованиями Федерального закона N 44-ФЗ.</t>
  </si>
  <si>
    <t>КП № 4</t>
  </si>
  <si>
    <t>КП № 5</t>
  </si>
  <si>
    <t xml:space="preserve"> (должность)</t>
  </si>
  <si>
    <t>Контактный телефон: _____________________________</t>
  </si>
  <si>
    <t>_________________________________</t>
  </si>
  <si>
    <t>____________________________________</t>
  </si>
  <si>
    <t>Отдел экономики</t>
  </si>
  <si>
    <t>ячейки заполняются автоматически</t>
  </si>
  <si>
    <t>Дата составления расчета</t>
  </si>
  <si>
    <t>__________ 2017 г.</t>
  </si>
  <si>
    <t>(Вх. № __ от ___)</t>
  </si>
  <si>
    <t>Кол-во</t>
  </si>
  <si>
    <t>№ 1</t>
  </si>
  <si>
    <t>№ 2</t>
  </si>
  <si>
    <t>№ 3</t>
  </si>
  <si>
    <t>Номер поставщика, указанный в таблице</t>
  </si>
  <si>
    <t>Ед. измерения</t>
  </si>
  <si>
    <t>Начальная (максимальная) цена, руб.</t>
  </si>
  <si>
    <t>Реквизиты коммерческого предложения/отчета независимого оценщика(дата, исх. номер)/ссылка на страницу с ценовой информацией в сети Интернет</t>
  </si>
  <si>
    <t>Кол-во источников ценовой информации</t>
  </si>
  <si>
    <t>Среднее квадратичное отклонение</t>
  </si>
  <si>
    <t>Наименование товара, работы, услуги</t>
  </si>
  <si>
    <t>Цены поставщиков (исполнителей, подрядчиков) за единицу товара (работы, услуги), рублей</t>
  </si>
  <si>
    <t>№4</t>
  </si>
  <si>
    <t xml:space="preserve">Итого НМЦ, руб. </t>
  </si>
  <si>
    <t>Срок действия ценового предложения</t>
  </si>
  <si>
    <t>Совокупность значений</t>
  </si>
  <si>
    <t>Коэффициент вариации, %</t>
  </si>
  <si>
    <t>НМЦ*</t>
  </si>
  <si>
    <t>Минимальная НМЦ за единицу товара, работы, услуги, руб.</t>
  </si>
  <si>
    <t>мес.</t>
  </si>
  <si>
    <t>Услуги охраны, МСЦ, г. Орел, Привокзальная площадь, д. 1</t>
  </si>
  <si>
    <t>Услуги охраны, КПП, г. Орел, ул. Ленина, д. 43</t>
  </si>
  <si>
    <t>Услуги охраны, Управление  УФПС, г. Орел, ул. Ленина, д. 43</t>
  </si>
  <si>
    <t xml:space="preserve">Таблица для расчета начальной(максимальной) цены договора на оказание услуг по  физической охране объектов почтовой связи УФПС Орловской области </t>
  </si>
  <si>
    <t>в течении 6 месяцев</t>
  </si>
  <si>
    <t>Услуги охраны, ГРК, г. Орел, Привокзальная площадь, д. 1</t>
  </si>
  <si>
    <t>Ф57-06/1141 от 15.09.2026</t>
  </si>
  <si>
    <t>Ф57-06/1142 от 15.09.2026</t>
  </si>
  <si>
    <t>Ф57-06/1140 от 15.09.2026</t>
  </si>
  <si>
    <t xml:space="preserve">* В качестве НМЦ используется минимальное значение цены, указанное в источниках ценовой информации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</si>
</sst>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_р_._-;\-* #,##0_р_._-;_-* &quot;-&quot;_р_._-;_-@_-"/>
    <numFmt numFmtId="166" formatCode="_-* #,##0.00_р_._-;\-* #,##0.00_р_._-;_-* &quot;-&quot;??_р_._-;_-@_-"/>
    <numFmt numFmtId="167" formatCode="0.000%"/>
    <numFmt numFmtId="168" formatCode="_-* #,##0.00_р_._-;\-* #,##0.00_р_._-;_-* &quot;-&quot;_р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 applyBorder="1"/>
    <xf numFmtId="167" fontId="5" fillId="3" borderId="6" xfId="1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68" fontId="9" fillId="0" borderId="0" xfId="0" applyNumberFormat="1" applyFont="1"/>
    <xf numFmtId="0" fontId="9" fillId="0" borderId="0" xfId="0" applyFont="1" applyFill="1"/>
    <xf numFmtId="0" fontId="6" fillId="0" borderId="0" xfId="0" applyFont="1" applyFill="1" applyBorder="1" applyAlignment="1">
      <alignment vertical="center" wrapText="1"/>
    </xf>
    <xf numFmtId="4" fontId="9" fillId="0" borderId="0" xfId="0" applyNumberFormat="1" applyFont="1"/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12" fillId="0" borderId="15" xfId="0" applyFont="1" applyBorder="1"/>
    <xf numFmtId="165" fontId="14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15" fillId="4" borderId="15" xfId="0" applyFont="1" applyFill="1" applyBorder="1" applyAlignment="1">
      <alignment horizontal="center" vertical="center" wrapText="1"/>
    </xf>
    <xf numFmtId="3" fontId="16" fillId="4" borderId="15" xfId="0" applyNumberFormat="1" applyFont="1" applyFill="1" applyBorder="1" applyAlignment="1">
      <alignment horizontal="center" vertical="center" wrapText="1"/>
    </xf>
    <xf numFmtId="4" fontId="16" fillId="0" borderId="15" xfId="3" applyNumberFormat="1" applyFont="1" applyFill="1" applyBorder="1" applyAlignment="1">
      <alignment horizontal="center" vertical="center" wrapText="1"/>
    </xf>
    <xf numFmtId="4" fontId="16" fillId="0" borderId="15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165" fontId="14" fillId="4" borderId="15" xfId="0" applyNumberFormat="1" applyFont="1" applyFill="1" applyBorder="1" applyAlignment="1">
      <alignment horizontal="center" vertical="center" wrapText="1"/>
    </xf>
    <xf numFmtId="2" fontId="12" fillId="0" borderId="15" xfId="0" applyNumberFormat="1" applyFont="1" applyBorder="1"/>
    <xf numFmtId="0" fontId="13" fillId="0" borderId="15" xfId="3" applyFont="1" applyBorder="1" applyAlignment="1">
      <alignment horizontal="left" vertical="center" wrapText="1"/>
    </xf>
    <xf numFmtId="3" fontId="16" fillId="4" borderId="15" xfId="3" applyNumberFormat="1" applyFont="1" applyFill="1" applyBorder="1" applyAlignment="1">
      <alignment horizontal="center" vertical="center" wrapText="1"/>
    </xf>
    <xf numFmtId="0" fontId="16" fillId="4" borderId="15" xfId="3" applyFont="1" applyFill="1" applyBorder="1" applyAlignment="1">
      <alignment horizontal="center" vertical="center" wrapText="1"/>
    </xf>
    <xf numFmtId="166" fontId="14" fillId="0" borderId="15" xfId="2" applyNumberFormat="1" applyFont="1" applyBorder="1" applyAlignment="1">
      <alignment horizontal="center" vertical="center" wrapText="1"/>
    </xf>
    <xf numFmtId="166" fontId="14" fillId="4" borderId="15" xfId="2" applyFont="1" applyFill="1" applyBorder="1" applyAlignment="1">
      <alignment horizontal="center" vertical="center" wrapText="1"/>
    </xf>
    <xf numFmtId="4" fontId="14" fillId="4" borderId="15" xfId="0" applyNumberFormat="1" applyFont="1" applyFill="1" applyBorder="1" applyAlignment="1">
      <alignment horizontal="center" vertical="center" wrapText="1"/>
    </xf>
    <xf numFmtId="0" fontId="17" fillId="5" borderId="15" xfId="0" applyFont="1" applyFill="1" applyBorder="1"/>
    <xf numFmtId="0" fontId="17" fillId="0" borderId="15" xfId="0" applyFont="1" applyFill="1" applyBorder="1" applyAlignment="1">
      <alignment vertical="center" wrapText="1"/>
    </xf>
    <xf numFmtId="164" fontId="17" fillId="0" borderId="15" xfId="0" applyNumberFormat="1" applyFont="1" applyFill="1" applyBorder="1" applyAlignment="1">
      <alignment vertical="center" wrapText="1"/>
    </xf>
    <xf numFmtId="14" fontId="12" fillId="0" borderId="15" xfId="0" applyNumberFormat="1" applyFont="1" applyFill="1" applyBorder="1" applyAlignment="1">
      <alignment vertical="center" wrapText="1"/>
    </xf>
    <xf numFmtId="14" fontId="16" fillId="6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4" fillId="4" borderId="15" xfId="0" applyNumberFormat="1" applyFont="1" applyFill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wrapText="1"/>
    </xf>
    <xf numFmtId="0" fontId="13" fillId="6" borderId="15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FFE5E5"/>
      <color rgb="FFFFDDDD"/>
      <color rgb="FFFFD5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16220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794102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НЕ РЕДАКТИРОВАТЬ </a:t>
          </a:r>
        </a:p>
        <a:p>
          <a:pPr algn="ctr"/>
          <a:r>
            <a:rPr lang="ru-RU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Только для  </a:t>
          </a:r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Esri</a:t>
          </a:r>
          <a:endParaRPr lang="ru-RU" sz="5000" b="1" i="0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zoomScaleNormal="100" zoomScaleSheetLayoutView="100" workbookViewId="0">
      <selection activeCell="A9" sqref="A9"/>
    </sheetView>
  </sheetViews>
  <sheetFormatPr defaultRowHeight="15" x14ac:dyDescent="0.25"/>
  <cols>
    <col min="1" max="1" width="5.42578125" style="20" customWidth="1"/>
    <col min="2" max="2" width="43.7109375" style="20" customWidth="1"/>
    <col min="3" max="3" width="10" style="20" customWidth="1"/>
    <col min="4" max="4" width="7.42578125" style="20" customWidth="1"/>
    <col min="5" max="5" width="14.140625" style="20" customWidth="1"/>
    <col min="6" max="6" width="11.28515625" style="20" customWidth="1"/>
    <col min="7" max="7" width="11.5703125" style="20" customWidth="1"/>
    <col min="8" max="8" width="11.140625" style="21" customWidth="1"/>
    <col min="9" max="9" width="5.85546875" style="21" hidden="1" customWidth="1"/>
    <col min="10" max="10" width="18" style="22" customWidth="1"/>
    <col min="11" max="11" width="16" style="22" customWidth="1"/>
    <col min="12" max="12" width="14.5703125" style="23" customWidth="1"/>
    <col min="13" max="13" width="13.42578125" style="23" customWidth="1"/>
    <col min="14" max="14" width="18.85546875" style="20" customWidth="1"/>
    <col min="15" max="15" width="0.28515625" style="20" customWidth="1"/>
    <col min="16" max="17" width="9.140625" style="20"/>
    <col min="18" max="18" width="13.42578125" style="20" customWidth="1"/>
    <col min="19" max="258" width="9.140625" style="20"/>
    <col min="259" max="259" width="6.7109375" style="20" customWidth="1"/>
    <col min="260" max="260" width="34.140625" style="20" customWidth="1"/>
    <col min="261" max="261" width="22.28515625" style="20" customWidth="1"/>
    <col min="262" max="262" width="9" style="20" customWidth="1"/>
    <col min="263" max="263" width="12.42578125" style="20" customWidth="1"/>
    <col min="264" max="264" width="12" style="20" customWidth="1"/>
    <col min="265" max="265" width="13.140625" style="20" customWidth="1"/>
    <col min="266" max="266" width="14.42578125" style="20" customWidth="1"/>
    <col min="267" max="268" width="12.5703125" style="20" customWidth="1"/>
    <col min="269" max="269" width="11.28515625" style="20" customWidth="1"/>
    <col min="270" max="270" width="17" style="20" customWidth="1"/>
    <col min="271" max="514" width="9.140625" style="20"/>
    <col min="515" max="515" width="6.7109375" style="20" customWidth="1"/>
    <col min="516" max="516" width="34.140625" style="20" customWidth="1"/>
    <col min="517" max="517" width="22.28515625" style="20" customWidth="1"/>
    <col min="518" max="518" width="9" style="20" customWidth="1"/>
    <col min="519" max="519" width="12.42578125" style="20" customWidth="1"/>
    <col min="520" max="520" width="12" style="20" customWidth="1"/>
    <col min="521" max="521" width="13.140625" style="20" customWidth="1"/>
    <col min="522" max="522" width="14.42578125" style="20" customWidth="1"/>
    <col min="523" max="524" width="12.5703125" style="20" customWidth="1"/>
    <col min="525" max="525" width="11.28515625" style="20" customWidth="1"/>
    <col min="526" max="526" width="17" style="20" customWidth="1"/>
    <col min="527" max="770" width="9.140625" style="20"/>
    <col min="771" max="771" width="6.7109375" style="20" customWidth="1"/>
    <col min="772" max="772" width="34.140625" style="20" customWidth="1"/>
    <col min="773" max="773" width="22.28515625" style="20" customWidth="1"/>
    <col min="774" max="774" width="9" style="20" customWidth="1"/>
    <col min="775" max="775" width="12.42578125" style="20" customWidth="1"/>
    <col min="776" max="776" width="12" style="20" customWidth="1"/>
    <col min="777" max="777" width="13.140625" style="20" customWidth="1"/>
    <col min="778" max="778" width="14.42578125" style="20" customWidth="1"/>
    <col min="779" max="780" width="12.5703125" style="20" customWidth="1"/>
    <col min="781" max="781" width="11.28515625" style="20" customWidth="1"/>
    <col min="782" max="782" width="17" style="20" customWidth="1"/>
    <col min="783" max="1026" width="9.140625" style="20"/>
    <col min="1027" max="1027" width="6.7109375" style="20" customWidth="1"/>
    <col min="1028" max="1028" width="34.140625" style="20" customWidth="1"/>
    <col min="1029" max="1029" width="22.28515625" style="20" customWidth="1"/>
    <col min="1030" max="1030" width="9" style="20" customWidth="1"/>
    <col min="1031" max="1031" width="12.42578125" style="20" customWidth="1"/>
    <col min="1032" max="1032" width="12" style="20" customWidth="1"/>
    <col min="1033" max="1033" width="13.140625" style="20" customWidth="1"/>
    <col min="1034" max="1034" width="14.42578125" style="20" customWidth="1"/>
    <col min="1035" max="1036" width="12.5703125" style="20" customWidth="1"/>
    <col min="1037" max="1037" width="11.28515625" style="20" customWidth="1"/>
    <col min="1038" max="1038" width="17" style="20" customWidth="1"/>
    <col min="1039" max="1282" width="9.140625" style="20"/>
    <col min="1283" max="1283" width="6.7109375" style="20" customWidth="1"/>
    <col min="1284" max="1284" width="34.140625" style="20" customWidth="1"/>
    <col min="1285" max="1285" width="22.28515625" style="20" customWidth="1"/>
    <col min="1286" max="1286" width="9" style="20" customWidth="1"/>
    <col min="1287" max="1287" width="12.42578125" style="20" customWidth="1"/>
    <col min="1288" max="1288" width="12" style="20" customWidth="1"/>
    <col min="1289" max="1289" width="13.140625" style="20" customWidth="1"/>
    <col min="1290" max="1290" width="14.42578125" style="20" customWidth="1"/>
    <col min="1291" max="1292" width="12.5703125" style="20" customWidth="1"/>
    <col min="1293" max="1293" width="11.28515625" style="20" customWidth="1"/>
    <col min="1294" max="1294" width="17" style="20" customWidth="1"/>
    <col min="1295" max="1538" width="9.140625" style="20"/>
    <col min="1539" max="1539" width="6.7109375" style="20" customWidth="1"/>
    <col min="1540" max="1540" width="34.140625" style="20" customWidth="1"/>
    <col min="1541" max="1541" width="22.28515625" style="20" customWidth="1"/>
    <col min="1542" max="1542" width="9" style="20" customWidth="1"/>
    <col min="1543" max="1543" width="12.42578125" style="20" customWidth="1"/>
    <col min="1544" max="1544" width="12" style="20" customWidth="1"/>
    <col min="1545" max="1545" width="13.140625" style="20" customWidth="1"/>
    <col min="1546" max="1546" width="14.42578125" style="20" customWidth="1"/>
    <col min="1547" max="1548" width="12.5703125" style="20" customWidth="1"/>
    <col min="1549" max="1549" width="11.28515625" style="20" customWidth="1"/>
    <col min="1550" max="1550" width="17" style="20" customWidth="1"/>
    <col min="1551" max="1794" width="9.140625" style="20"/>
    <col min="1795" max="1795" width="6.7109375" style="20" customWidth="1"/>
    <col min="1796" max="1796" width="34.140625" style="20" customWidth="1"/>
    <col min="1797" max="1797" width="22.28515625" style="20" customWidth="1"/>
    <col min="1798" max="1798" width="9" style="20" customWidth="1"/>
    <col min="1799" max="1799" width="12.42578125" style="20" customWidth="1"/>
    <col min="1800" max="1800" width="12" style="20" customWidth="1"/>
    <col min="1801" max="1801" width="13.140625" style="20" customWidth="1"/>
    <col min="1802" max="1802" width="14.42578125" style="20" customWidth="1"/>
    <col min="1803" max="1804" width="12.5703125" style="20" customWidth="1"/>
    <col min="1805" max="1805" width="11.28515625" style="20" customWidth="1"/>
    <col min="1806" max="1806" width="17" style="20" customWidth="1"/>
    <col min="1807" max="2050" width="9.140625" style="20"/>
    <col min="2051" max="2051" width="6.7109375" style="20" customWidth="1"/>
    <col min="2052" max="2052" width="34.140625" style="20" customWidth="1"/>
    <col min="2053" max="2053" width="22.28515625" style="20" customWidth="1"/>
    <col min="2054" max="2054" width="9" style="20" customWidth="1"/>
    <col min="2055" max="2055" width="12.42578125" style="20" customWidth="1"/>
    <col min="2056" max="2056" width="12" style="20" customWidth="1"/>
    <col min="2057" max="2057" width="13.140625" style="20" customWidth="1"/>
    <col min="2058" max="2058" width="14.42578125" style="20" customWidth="1"/>
    <col min="2059" max="2060" width="12.5703125" style="20" customWidth="1"/>
    <col min="2061" max="2061" width="11.28515625" style="20" customWidth="1"/>
    <col min="2062" max="2062" width="17" style="20" customWidth="1"/>
    <col min="2063" max="2306" width="9.140625" style="20"/>
    <col min="2307" max="2307" width="6.7109375" style="20" customWidth="1"/>
    <col min="2308" max="2308" width="34.140625" style="20" customWidth="1"/>
    <col min="2309" max="2309" width="22.28515625" style="20" customWidth="1"/>
    <col min="2310" max="2310" width="9" style="20" customWidth="1"/>
    <col min="2311" max="2311" width="12.42578125" style="20" customWidth="1"/>
    <col min="2312" max="2312" width="12" style="20" customWidth="1"/>
    <col min="2313" max="2313" width="13.140625" style="20" customWidth="1"/>
    <col min="2314" max="2314" width="14.42578125" style="20" customWidth="1"/>
    <col min="2315" max="2316" width="12.5703125" style="20" customWidth="1"/>
    <col min="2317" max="2317" width="11.28515625" style="20" customWidth="1"/>
    <col min="2318" max="2318" width="17" style="20" customWidth="1"/>
    <col min="2319" max="2562" width="9.140625" style="20"/>
    <col min="2563" max="2563" width="6.7109375" style="20" customWidth="1"/>
    <col min="2564" max="2564" width="34.140625" style="20" customWidth="1"/>
    <col min="2565" max="2565" width="22.28515625" style="20" customWidth="1"/>
    <col min="2566" max="2566" width="9" style="20" customWidth="1"/>
    <col min="2567" max="2567" width="12.42578125" style="20" customWidth="1"/>
    <col min="2568" max="2568" width="12" style="20" customWidth="1"/>
    <col min="2569" max="2569" width="13.140625" style="20" customWidth="1"/>
    <col min="2570" max="2570" width="14.42578125" style="20" customWidth="1"/>
    <col min="2571" max="2572" width="12.5703125" style="20" customWidth="1"/>
    <col min="2573" max="2573" width="11.28515625" style="20" customWidth="1"/>
    <col min="2574" max="2574" width="17" style="20" customWidth="1"/>
    <col min="2575" max="2818" width="9.140625" style="20"/>
    <col min="2819" max="2819" width="6.7109375" style="20" customWidth="1"/>
    <col min="2820" max="2820" width="34.140625" style="20" customWidth="1"/>
    <col min="2821" max="2821" width="22.28515625" style="20" customWidth="1"/>
    <col min="2822" max="2822" width="9" style="20" customWidth="1"/>
    <col min="2823" max="2823" width="12.42578125" style="20" customWidth="1"/>
    <col min="2824" max="2824" width="12" style="20" customWidth="1"/>
    <col min="2825" max="2825" width="13.140625" style="20" customWidth="1"/>
    <col min="2826" max="2826" width="14.42578125" style="20" customWidth="1"/>
    <col min="2827" max="2828" width="12.5703125" style="20" customWidth="1"/>
    <col min="2829" max="2829" width="11.28515625" style="20" customWidth="1"/>
    <col min="2830" max="2830" width="17" style="20" customWidth="1"/>
    <col min="2831" max="3074" width="9.140625" style="20"/>
    <col min="3075" max="3075" width="6.7109375" style="20" customWidth="1"/>
    <col min="3076" max="3076" width="34.140625" style="20" customWidth="1"/>
    <col min="3077" max="3077" width="22.28515625" style="20" customWidth="1"/>
    <col min="3078" max="3078" width="9" style="20" customWidth="1"/>
    <col min="3079" max="3079" width="12.42578125" style="20" customWidth="1"/>
    <col min="3080" max="3080" width="12" style="20" customWidth="1"/>
    <col min="3081" max="3081" width="13.140625" style="20" customWidth="1"/>
    <col min="3082" max="3082" width="14.42578125" style="20" customWidth="1"/>
    <col min="3083" max="3084" width="12.5703125" style="20" customWidth="1"/>
    <col min="3085" max="3085" width="11.28515625" style="20" customWidth="1"/>
    <col min="3086" max="3086" width="17" style="20" customWidth="1"/>
    <col min="3087" max="3330" width="9.140625" style="20"/>
    <col min="3331" max="3331" width="6.7109375" style="20" customWidth="1"/>
    <col min="3332" max="3332" width="34.140625" style="20" customWidth="1"/>
    <col min="3333" max="3333" width="22.28515625" style="20" customWidth="1"/>
    <col min="3334" max="3334" width="9" style="20" customWidth="1"/>
    <col min="3335" max="3335" width="12.42578125" style="20" customWidth="1"/>
    <col min="3336" max="3336" width="12" style="20" customWidth="1"/>
    <col min="3337" max="3337" width="13.140625" style="20" customWidth="1"/>
    <col min="3338" max="3338" width="14.42578125" style="20" customWidth="1"/>
    <col min="3339" max="3340" width="12.5703125" style="20" customWidth="1"/>
    <col min="3341" max="3341" width="11.28515625" style="20" customWidth="1"/>
    <col min="3342" max="3342" width="17" style="20" customWidth="1"/>
    <col min="3343" max="3586" width="9.140625" style="20"/>
    <col min="3587" max="3587" width="6.7109375" style="20" customWidth="1"/>
    <col min="3588" max="3588" width="34.140625" style="20" customWidth="1"/>
    <col min="3589" max="3589" width="22.28515625" style="20" customWidth="1"/>
    <col min="3590" max="3590" width="9" style="20" customWidth="1"/>
    <col min="3591" max="3591" width="12.42578125" style="20" customWidth="1"/>
    <col min="3592" max="3592" width="12" style="20" customWidth="1"/>
    <col min="3593" max="3593" width="13.140625" style="20" customWidth="1"/>
    <col min="3594" max="3594" width="14.42578125" style="20" customWidth="1"/>
    <col min="3595" max="3596" width="12.5703125" style="20" customWidth="1"/>
    <col min="3597" max="3597" width="11.28515625" style="20" customWidth="1"/>
    <col min="3598" max="3598" width="17" style="20" customWidth="1"/>
    <col min="3599" max="3842" width="9.140625" style="20"/>
    <col min="3843" max="3843" width="6.7109375" style="20" customWidth="1"/>
    <col min="3844" max="3844" width="34.140625" style="20" customWidth="1"/>
    <col min="3845" max="3845" width="22.28515625" style="20" customWidth="1"/>
    <col min="3846" max="3846" width="9" style="20" customWidth="1"/>
    <col min="3847" max="3847" width="12.42578125" style="20" customWidth="1"/>
    <col min="3848" max="3848" width="12" style="20" customWidth="1"/>
    <col min="3849" max="3849" width="13.140625" style="20" customWidth="1"/>
    <col min="3850" max="3850" width="14.42578125" style="20" customWidth="1"/>
    <col min="3851" max="3852" width="12.5703125" style="20" customWidth="1"/>
    <col min="3853" max="3853" width="11.28515625" style="20" customWidth="1"/>
    <col min="3854" max="3854" width="17" style="20" customWidth="1"/>
    <col min="3855" max="4098" width="9.140625" style="20"/>
    <col min="4099" max="4099" width="6.7109375" style="20" customWidth="1"/>
    <col min="4100" max="4100" width="34.140625" style="20" customWidth="1"/>
    <col min="4101" max="4101" width="22.28515625" style="20" customWidth="1"/>
    <col min="4102" max="4102" width="9" style="20" customWidth="1"/>
    <col min="4103" max="4103" width="12.42578125" style="20" customWidth="1"/>
    <col min="4104" max="4104" width="12" style="20" customWidth="1"/>
    <col min="4105" max="4105" width="13.140625" style="20" customWidth="1"/>
    <col min="4106" max="4106" width="14.42578125" style="20" customWidth="1"/>
    <col min="4107" max="4108" width="12.5703125" style="20" customWidth="1"/>
    <col min="4109" max="4109" width="11.28515625" style="20" customWidth="1"/>
    <col min="4110" max="4110" width="17" style="20" customWidth="1"/>
    <col min="4111" max="4354" width="9.140625" style="20"/>
    <col min="4355" max="4355" width="6.7109375" style="20" customWidth="1"/>
    <col min="4356" max="4356" width="34.140625" style="20" customWidth="1"/>
    <col min="4357" max="4357" width="22.28515625" style="20" customWidth="1"/>
    <col min="4358" max="4358" width="9" style="20" customWidth="1"/>
    <col min="4359" max="4359" width="12.42578125" style="20" customWidth="1"/>
    <col min="4360" max="4360" width="12" style="20" customWidth="1"/>
    <col min="4361" max="4361" width="13.140625" style="20" customWidth="1"/>
    <col min="4362" max="4362" width="14.42578125" style="20" customWidth="1"/>
    <col min="4363" max="4364" width="12.5703125" style="20" customWidth="1"/>
    <col min="4365" max="4365" width="11.28515625" style="20" customWidth="1"/>
    <col min="4366" max="4366" width="17" style="20" customWidth="1"/>
    <col min="4367" max="4610" width="9.140625" style="20"/>
    <col min="4611" max="4611" width="6.7109375" style="20" customWidth="1"/>
    <col min="4612" max="4612" width="34.140625" style="20" customWidth="1"/>
    <col min="4613" max="4613" width="22.28515625" style="20" customWidth="1"/>
    <col min="4614" max="4614" width="9" style="20" customWidth="1"/>
    <col min="4615" max="4615" width="12.42578125" style="20" customWidth="1"/>
    <col min="4616" max="4616" width="12" style="20" customWidth="1"/>
    <col min="4617" max="4617" width="13.140625" style="20" customWidth="1"/>
    <col min="4618" max="4618" width="14.42578125" style="20" customWidth="1"/>
    <col min="4619" max="4620" width="12.5703125" style="20" customWidth="1"/>
    <col min="4621" max="4621" width="11.28515625" style="20" customWidth="1"/>
    <col min="4622" max="4622" width="17" style="20" customWidth="1"/>
    <col min="4623" max="4866" width="9.140625" style="20"/>
    <col min="4867" max="4867" width="6.7109375" style="20" customWidth="1"/>
    <col min="4868" max="4868" width="34.140625" style="20" customWidth="1"/>
    <col min="4869" max="4869" width="22.28515625" style="20" customWidth="1"/>
    <col min="4870" max="4870" width="9" style="20" customWidth="1"/>
    <col min="4871" max="4871" width="12.42578125" style="20" customWidth="1"/>
    <col min="4872" max="4872" width="12" style="20" customWidth="1"/>
    <col min="4873" max="4873" width="13.140625" style="20" customWidth="1"/>
    <col min="4874" max="4874" width="14.42578125" style="20" customWidth="1"/>
    <col min="4875" max="4876" width="12.5703125" style="20" customWidth="1"/>
    <col min="4877" max="4877" width="11.28515625" style="20" customWidth="1"/>
    <col min="4878" max="4878" width="17" style="20" customWidth="1"/>
    <col min="4879" max="5122" width="9.140625" style="20"/>
    <col min="5123" max="5123" width="6.7109375" style="20" customWidth="1"/>
    <col min="5124" max="5124" width="34.140625" style="20" customWidth="1"/>
    <col min="5125" max="5125" width="22.28515625" style="20" customWidth="1"/>
    <col min="5126" max="5126" width="9" style="20" customWidth="1"/>
    <col min="5127" max="5127" width="12.42578125" style="20" customWidth="1"/>
    <col min="5128" max="5128" width="12" style="20" customWidth="1"/>
    <col min="5129" max="5129" width="13.140625" style="20" customWidth="1"/>
    <col min="5130" max="5130" width="14.42578125" style="20" customWidth="1"/>
    <col min="5131" max="5132" width="12.5703125" style="20" customWidth="1"/>
    <col min="5133" max="5133" width="11.28515625" style="20" customWidth="1"/>
    <col min="5134" max="5134" width="17" style="20" customWidth="1"/>
    <col min="5135" max="5378" width="9.140625" style="20"/>
    <col min="5379" max="5379" width="6.7109375" style="20" customWidth="1"/>
    <col min="5380" max="5380" width="34.140625" style="20" customWidth="1"/>
    <col min="5381" max="5381" width="22.28515625" style="20" customWidth="1"/>
    <col min="5382" max="5382" width="9" style="20" customWidth="1"/>
    <col min="5383" max="5383" width="12.42578125" style="20" customWidth="1"/>
    <col min="5384" max="5384" width="12" style="20" customWidth="1"/>
    <col min="5385" max="5385" width="13.140625" style="20" customWidth="1"/>
    <col min="5386" max="5386" width="14.42578125" style="20" customWidth="1"/>
    <col min="5387" max="5388" width="12.5703125" style="20" customWidth="1"/>
    <col min="5389" max="5389" width="11.28515625" style="20" customWidth="1"/>
    <col min="5390" max="5390" width="17" style="20" customWidth="1"/>
    <col min="5391" max="5634" width="9.140625" style="20"/>
    <col min="5635" max="5635" width="6.7109375" style="20" customWidth="1"/>
    <col min="5636" max="5636" width="34.140625" style="20" customWidth="1"/>
    <col min="5637" max="5637" width="22.28515625" style="20" customWidth="1"/>
    <col min="5638" max="5638" width="9" style="20" customWidth="1"/>
    <col min="5639" max="5639" width="12.42578125" style="20" customWidth="1"/>
    <col min="5640" max="5640" width="12" style="20" customWidth="1"/>
    <col min="5641" max="5641" width="13.140625" style="20" customWidth="1"/>
    <col min="5642" max="5642" width="14.42578125" style="20" customWidth="1"/>
    <col min="5643" max="5644" width="12.5703125" style="20" customWidth="1"/>
    <col min="5645" max="5645" width="11.28515625" style="20" customWidth="1"/>
    <col min="5646" max="5646" width="17" style="20" customWidth="1"/>
    <col min="5647" max="5890" width="9.140625" style="20"/>
    <col min="5891" max="5891" width="6.7109375" style="20" customWidth="1"/>
    <col min="5892" max="5892" width="34.140625" style="20" customWidth="1"/>
    <col min="5893" max="5893" width="22.28515625" style="20" customWidth="1"/>
    <col min="5894" max="5894" width="9" style="20" customWidth="1"/>
    <col min="5895" max="5895" width="12.42578125" style="20" customWidth="1"/>
    <col min="5896" max="5896" width="12" style="20" customWidth="1"/>
    <col min="5897" max="5897" width="13.140625" style="20" customWidth="1"/>
    <col min="5898" max="5898" width="14.42578125" style="20" customWidth="1"/>
    <col min="5899" max="5900" width="12.5703125" style="20" customWidth="1"/>
    <col min="5901" max="5901" width="11.28515625" style="20" customWidth="1"/>
    <col min="5902" max="5902" width="17" style="20" customWidth="1"/>
    <col min="5903" max="6146" width="9.140625" style="20"/>
    <col min="6147" max="6147" width="6.7109375" style="20" customWidth="1"/>
    <col min="6148" max="6148" width="34.140625" style="20" customWidth="1"/>
    <col min="6149" max="6149" width="22.28515625" style="20" customWidth="1"/>
    <col min="6150" max="6150" width="9" style="20" customWidth="1"/>
    <col min="6151" max="6151" width="12.42578125" style="20" customWidth="1"/>
    <col min="6152" max="6152" width="12" style="20" customWidth="1"/>
    <col min="6153" max="6153" width="13.140625" style="20" customWidth="1"/>
    <col min="6154" max="6154" width="14.42578125" style="20" customWidth="1"/>
    <col min="6155" max="6156" width="12.5703125" style="20" customWidth="1"/>
    <col min="6157" max="6157" width="11.28515625" style="20" customWidth="1"/>
    <col min="6158" max="6158" width="17" style="20" customWidth="1"/>
    <col min="6159" max="6402" width="9.140625" style="20"/>
    <col min="6403" max="6403" width="6.7109375" style="20" customWidth="1"/>
    <col min="6404" max="6404" width="34.140625" style="20" customWidth="1"/>
    <col min="6405" max="6405" width="22.28515625" style="20" customWidth="1"/>
    <col min="6406" max="6406" width="9" style="20" customWidth="1"/>
    <col min="6407" max="6407" width="12.42578125" style="20" customWidth="1"/>
    <col min="6408" max="6408" width="12" style="20" customWidth="1"/>
    <col min="6409" max="6409" width="13.140625" style="20" customWidth="1"/>
    <col min="6410" max="6410" width="14.42578125" style="20" customWidth="1"/>
    <col min="6411" max="6412" width="12.5703125" style="20" customWidth="1"/>
    <col min="6413" max="6413" width="11.28515625" style="20" customWidth="1"/>
    <col min="6414" max="6414" width="17" style="20" customWidth="1"/>
    <col min="6415" max="6658" width="9.140625" style="20"/>
    <col min="6659" max="6659" width="6.7109375" style="20" customWidth="1"/>
    <col min="6660" max="6660" width="34.140625" style="20" customWidth="1"/>
    <col min="6661" max="6661" width="22.28515625" style="20" customWidth="1"/>
    <col min="6662" max="6662" width="9" style="20" customWidth="1"/>
    <col min="6663" max="6663" width="12.42578125" style="20" customWidth="1"/>
    <col min="6664" max="6664" width="12" style="20" customWidth="1"/>
    <col min="6665" max="6665" width="13.140625" style="20" customWidth="1"/>
    <col min="6666" max="6666" width="14.42578125" style="20" customWidth="1"/>
    <col min="6667" max="6668" width="12.5703125" style="20" customWidth="1"/>
    <col min="6669" max="6669" width="11.28515625" style="20" customWidth="1"/>
    <col min="6670" max="6670" width="17" style="20" customWidth="1"/>
    <col min="6671" max="6914" width="9.140625" style="20"/>
    <col min="6915" max="6915" width="6.7109375" style="20" customWidth="1"/>
    <col min="6916" max="6916" width="34.140625" style="20" customWidth="1"/>
    <col min="6917" max="6917" width="22.28515625" style="20" customWidth="1"/>
    <col min="6918" max="6918" width="9" style="20" customWidth="1"/>
    <col min="6919" max="6919" width="12.42578125" style="20" customWidth="1"/>
    <col min="6920" max="6920" width="12" style="20" customWidth="1"/>
    <col min="6921" max="6921" width="13.140625" style="20" customWidth="1"/>
    <col min="6922" max="6922" width="14.42578125" style="20" customWidth="1"/>
    <col min="6923" max="6924" width="12.5703125" style="20" customWidth="1"/>
    <col min="6925" max="6925" width="11.28515625" style="20" customWidth="1"/>
    <col min="6926" max="6926" width="17" style="20" customWidth="1"/>
    <col min="6927" max="7170" width="9.140625" style="20"/>
    <col min="7171" max="7171" width="6.7109375" style="20" customWidth="1"/>
    <col min="7172" max="7172" width="34.140625" style="20" customWidth="1"/>
    <col min="7173" max="7173" width="22.28515625" style="20" customWidth="1"/>
    <col min="7174" max="7174" width="9" style="20" customWidth="1"/>
    <col min="7175" max="7175" width="12.42578125" style="20" customWidth="1"/>
    <col min="7176" max="7176" width="12" style="20" customWidth="1"/>
    <col min="7177" max="7177" width="13.140625" style="20" customWidth="1"/>
    <col min="7178" max="7178" width="14.42578125" style="20" customWidth="1"/>
    <col min="7179" max="7180" width="12.5703125" style="20" customWidth="1"/>
    <col min="7181" max="7181" width="11.28515625" style="20" customWidth="1"/>
    <col min="7182" max="7182" width="17" style="20" customWidth="1"/>
    <col min="7183" max="7426" width="9.140625" style="20"/>
    <col min="7427" max="7427" width="6.7109375" style="20" customWidth="1"/>
    <col min="7428" max="7428" width="34.140625" style="20" customWidth="1"/>
    <col min="7429" max="7429" width="22.28515625" style="20" customWidth="1"/>
    <col min="7430" max="7430" width="9" style="20" customWidth="1"/>
    <col min="7431" max="7431" width="12.42578125" style="20" customWidth="1"/>
    <col min="7432" max="7432" width="12" style="20" customWidth="1"/>
    <col min="7433" max="7433" width="13.140625" style="20" customWidth="1"/>
    <col min="7434" max="7434" width="14.42578125" style="20" customWidth="1"/>
    <col min="7435" max="7436" width="12.5703125" style="20" customWidth="1"/>
    <col min="7437" max="7437" width="11.28515625" style="20" customWidth="1"/>
    <col min="7438" max="7438" width="17" style="20" customWidth="1"/>
    <col min="7439" max="7682" width="9.140625" style="20"/>
    <col min="7683" max="7683" width="6.7109375" style="20" customWidth="1"/>
    <col min="7684" max="7684" width="34.140625" style="20" customWidth="1"/>
    <col min="7685" max="7685" width="22.28515625" style="20" customWidth="1"/>
    <col min="7686" max="7686" width="9" style="20" customWidth="1"/>
    <col min="7687" max="7687" width="12.42578125" style="20" customWidth="1"/>
    <col min="7688" max="7688" width="12" style="20" customWidth="1"/>
    <col min="7689" max="7689" width="13.140625" style="20" customWidth="1"/>
    <col min="7690" max="7690" width="14.42578125" style="20" customWidth="1"/>
    <col min="7691" max="7692" width="12.5703125" style="20" customWidth="1"/>
    <col min="7693" max="7693" width="11.28515625" style="20" customWidth="1"/>
    <col min="7694" max="7694" width="17" style="20" customWidth="1"/>
    <col min="7695" max="7938" width="9.140625" style="20"/>
    <col min="7939" max="7939" width="6.7109375" style="20" customWidth="1"/>
    <col min="7940" max="7940" width="34.140625" style="20" customWidth="1"/>
    <col min="7941" max="7941" width="22.28515625" style="20" customWidth="1"/>
    <col min="7942" max="7942" width="9" style="20" customWidth="1"/>
    <col min="7943" max="7943" width="12.42578125" style="20" customWidth="1"/>
    <col min="7944" max="7944" width="12" style="20" customWidth="1"/>
    <col min="7945" max="7945" width="13.140625" style="20" customWidth="1"/>
    <col min="7946" max="7946" width="14.42578125" style="20" customWidth="1"/>
    <col min="7947" max="7948" width="12.5703125" style="20" customWidth="1"/>
    <col min="7949" max="7949" width="11.28515625" style="20" customWidth="1"/>
    <col min="7950" max="7950" width="17" style="20" customWidth="1"/>
    <col min="7951" max="8194" width="9.140625" style="20"/>
    <col min="8195" max="8195" width="6.7109375" style="20" customWidth="1"/>
    <col min="8196" max="8196" width="34.140625" style="20" customWidth="1"/>
    <col min="8197" max="8197" width="22.28515625" style="20" customWidth="1"/>
    <col min="8198" max="8198" width="9" style="20" customWidth="1"/>
    <col min="8199" max="8199" width="12.42578125" style="20" customWidth="1"/>
    <col min="8200" max="8200" width="12" style="20" customWidth="1"/>
    <col min="8201" max="8201" width="13.140625" style="20" customWidth="1"/>
    <col min="8202" max="8202" width="14.42578125" style="20" customWidth="1"/>
    <col min="8203" max="8204" width="12.5703125" style="20" customWidth="1"/>
    <col min="8205" max="8205" width="11.28515625" style="20" customWidth="1"/>
    <col min="8206" max="8206" width="17" style="20" customWidth="1"/>
    <col min="8207" max="8450" width="9.140625" style="20"/>
    <col min="8451" max="8451" width="6.7109375" style="20" customWidth="1"/>
    <col min="8452" max="8452" width="34.140625" style="20" customWidth="1"/>
    <col min="8453" max="8453" width="22.28515625" style="20" customWidth="1"/>
    <col min="8454" max="8454" width="9" style="20" customWidth="1"/>
    <col min="8455" max="8455" width="12.42578125" style="20" customWidth="1"/>
    <col min="8456" max="8456" width="12" style="20" customWidth="1"/>
    <col min="8457" max="8457" width="13.140625" style="20" customWidth="1"/>
    <col min="8458" max="8458" width="14.42578125" style="20" customWidth="1"/>
    <col min="8459" max="8460" width="12.5703125" style="20" customWidth="1"/>
    <col min="8461" max="8461" width="11.28515625" style="20" customWidth="1"/>
    <col min="8462" max="8462" width="17" style="20" customWidth="1"/>
    <col min="8463" max="8706" width="9.140625" style="20"/>
    <col min="8707" max="8707" width="6.7109375" style="20" customWidth="1"/>
    <col min="8708" max="8708" width="34.140625" style="20" customWidth="1"/>
    <col min="8709" max="8709" width="22.28515625" style="20" customWidth="1"/>
    <col min="8710" max="8710" width="9" style="20" customWidth="1"/>
    <col min="8711" max="8711" width="12.42578125" style="20" customWidth="1"/>
    <col min="8712" max="8712" width="12" style="20" customWidth="1"/>
    <col min="8713" max="8713" width="13.140625" style="20" customWidth="1"/>
    <col min="8714" max="8714" width="14.42578125" style="20" customWidth="1"/>
    <col min="8715" max="8716" width="12.5703125" style="20" customWidth="1"/>
    <col min="8717" max="8717" width="11.28515625" style="20" customWidth="1"/>
    <col min="8718" max="8718" width="17" style="20" customWidth="1"/>
    <col min="8719" max="8962" width="9.140625" style="20"/>
    <col min="8963" max="8963" width="6.7109375" style="20" customWidth="1"/>
    <col min="8964" max="8964" width="34.140625" style="20" customWidth="1"/>
    <col min="8965" max="8965" width="22.28515625" style="20" customWidth="1"/>
    <col min="8966" max="8966" width="9" style="20" customWidth="1"/>
    <col min="8967" max="8967" width="12.42578125" style="20" customWidth="1"/>
    <col min="8968" max="8968" width="12" style="20" customWidth="1"/>
    <col min="8969" max="8969" width="13.140625" style="20" customWidth="1"/>
    <col min="8970" max="8970" width="14.42578125" style="20" customWidth="1"/>
    <col min="8971" max="8972" width="12.5703125" style="20" customWidth="1"/>
    <col min="8973" max="8973" width="11.28515625" style="20" customWidth="1"/>
    <col min="8974" max="8974" width="17" style="20" customWidth="1"/>
    <col min="8975" max="9218" width="9.140625" style="20"/>
    <col min="9219" max="9219" width="6.7109375" style="20" customWidth="1"/>
    <col min="9220" max="9220" width="34.140625" style="20" customWidth="1"/>
    <col min="9221" max="9221" width="22.28515625" style="20" customWidth="1"/>
    <col min="9222" max="9222" width="9" style="20" customWidth="1"/>
    <col min="9223" max="9223" width="12.42578125" style="20" customWidth="1"/>
    <col min="9224" max="9224" width="12" style="20" customWidth="1"/>
    <col min="9225" max="9225" width="13.140625" style="20" customWidth="1"/>
    <col min="9226" max="9226" width="14.42578125" style="20" customWidth="1"/>
    <col min="9227" max="9228" width="12.5703125" style="20" customWidth="1"/>
    <col min="9229" max="9229" width="11.28515625" style="20" customWidth="1"/>
    <col min="9230" max="9230" width="17" style="20" customWidth="1"/>
    <col min="9231" max="9474" width="9.140625" style="20"/>
    <col min="9475" max="9475" width="6.7109375" style="20" customWidth="1"/>
    <col min="9476" max="9476" width="34.140625" style="20" customWidth="1"/>
    <col min="9477" max="9477" width="22.28515625" style="20" customWidth="1"/>
    <col min="9478" max="9478" width="9" style="20" customWidth="1"/>
    <col min="9479" max="9479" width="12.42578125" style="20" customWidth="1"/>
    <col min="9480" max="9480" width="12" style="20" customWidth="1"/>
    <col min="9481" max="9481" width="13.140625" style="20" customWidth="1"/>
    <col min="9482" max="9482" width="14.42578125" style="20" customWidth="1"/>
    <col min="9483" max="9484" width="12.5703125" style="20" customWidth="1"/>
    <col min="9485" max="9485" width="11.28515625" style="20" customWidth="1"/>
    <col min="9486" max="9486" width="17" style="20" customWidth="1"/>
    <col min="9487" max="9730" width="9.140625" style="20"/>
    <col min="9731" max="9731" width="6.7109375" style="20" customWidth="1"/>
    <col min="9732" max="9732" width="34.140625" style="20" customWidth="1"/>
    <col min="9733" max="9733" width="22.28515625" style="20" customWidth="1"/>
    <col min="9734" max="9734" width="9" style="20" customWidth="1"/>
    <col min="9735" max="9735" width="12.42578125" style="20" customWidth="1"/>
    <col min="9736" max="9736" width="12" style="20" customWidth="1"/>
    <col min="9737" max="9737" width="13.140625" style="20" customWidth="1"/>
    <col min="9738" max="9738" width="14.42578125" style="20" customWidth="1"/>
    <col min="9739" max="9740" width="12.5703125" style="20" customWidth="1"/>
    <col min="9741" max="9741" width="11.28515625" style="20" customWidth="1"/>
    <col min="9742" max="9742" width="17" style="20" customWidth="1"/>
    <col min="9743" max="9986" width="9.140625" style="20"/>
    <col min="9987" max="9987" width="6.7109375" style="20" customWidth="1"/>
    <col min="9988" max="9988" width="34.140625" style="20" customWidth="1"/>
    <col min="9989" max="9989" width="22.28515625" style="20" customWidth="1"/>
    <col min="9990" max="9990" width="9" style="20" customWidth="1"/>
    <col min="9991" max="9991" width="12.42578125" style="20" customWidth="1"/>
    <col min="9992" max="9992" width="12" style="20" customWidth="1"/>
    <col min="9993" max="9993" width="13.140625" style="20" customWidth="1"/>
    <col min="9994" max="9994" width="14.42578125" style="20" customWidth="1"/>
    <col min="9995" max="9996" width="12.5703125" style="20" customWidth="1"/>
    <col min="9997" max="9997" width="11.28515625" style="20" customWidth="1"/>
    <col min="9998" max="9998" width="17" style="20" customWidth="1"/>
    <col min="9999" max="10242" width="9.140625" style="20"/>
    <col min="10243" max="10243" width="6.7109375" style="20" customWidth="1"/>
    <col min="10244" max="10244" width="34.140625" style="20" customWidth="1"/>
    <col min="10245" max="10245" width="22.28515625" style="20" customWidth="1"/>
    <col min="10246" max="10246" width="9" style="20" customWidth="1"/>
    <col min="10247" max="10247" width="12.42578125" style="20" customWidth="1"/>
    <col min="10248" max="10248" width="12" style="20" customWidth="1"/>
    <col min="10249" max="10249" width="13.140625" style="20" customWidth="1"/>
    <col min="10250" max="10250" width="14.42578125" style="20" customWidth="1"/>
    <col min="10251" max="10252" width="12.5703125" style="20" customWidth="1"/>
    <col min="10253" max="10253" width="11.28515625" style="20" customWidth="1"/>
    <col min="10254" max="10254" width="17" style="20" customWidth="1"/>
    <col min="10255" max="10498" width="9.140625" style="20"/>
    <col min="10499" max="10499" width="6.7109375" style="20" customWidth="1"/>
    <col min="10500" max="10500" width="34.140625" style="20" customWidth="1"/>
    <col min="10501" max="10501" width="22.28515625" style="20" customWidth="1"/>
    <col min="10502" max="10502" width="9" style="20" customWidth="1"/>
    <col min="10503" max="10503" width="12.42578125" style="20" customWidth="1"/>
    <col min="10504" max="10504" width="12" style="20" customWidth="1"/>
    <col min="10505" max="10505" width="13.140625" style="20" customWidth="1"/>
    <col min="10506" max="10506" width="14.42578125" style="20" customWidth="1"/>
    <col min="10507" max="10508" width="12.5703125" style="20" customWidth="1"/>
    <col min="10509" max="10509" width="11.28515625" style="20" customWidth="1"/>
    <col min="10510" max="10510" width="17" style="20" customWidth="1"/>
    <col min="10511" max="10754" width="9.140625" style="20"/>
    <col min="10755" max="10755" width="6.7109375" style="20" customWidth="1"/>
    <col min="10756" max="10756" width="34.140625" style="20" customWidth="1"/>
    <col min="10757" max="10757" width="22.28515625" style="20" customWidth="1"/>
    <col min="10758" max="10758" width="9" style="20" customWidth="1"/>
    <col min="10759" max="10759" width="12.42578125" style="20" customWidth="1"/>
    <col min="10760" max="10760" width="12" style="20" customWidth="1"/>
    <col min="10761" max="10761" width="13.140625" style="20" customWidth="1"/>
    <col min="10762" max="10762" width="14.42578125" style="20" customWidth="1"/>
    <col min="10763" max="10764" width="12.5703125" style="20" customWidth="1"/>
    <col min="10765" max="10765" width="11.28515625" style="20" customWidth="1"/>
    <col min="10766" max="10766" width="17" style="20" customWidth="1"/>
    <col min="10767" max="11010" width="9.140625" style="20"/>
    <col min="11011" max="11011" width="6.7109375" style="20" customWidth="1"/>
    <col min="11012" max="11012" width="34.140625" style="20" customWidth="1"/>
    <col min="11013" max="11013" width="22.28515625" style="20" customWidth="1"/>
    <col min="11014" max="11014" width="9" style="20" customWidth="1"/>
    <col min="11015" max="11015" width="12.42578125" style="20" customWidth="1"/>
    <col min="11016" max="11016" width="12" style="20" customWidth="1"/>
    <col min="11017" max="11017" width="13.140625" style="20" customWidth="1"/>
    <col min="11018" max="11018" width="14.42578125" style="20" customWidth="1"/>
    <col min="11019" max="11020" width="12.5703125" style="20" customWidth="1"/>
    <col min="11021" max="11021" width="11.28515625" style="20" customWidth="1"/>
    <col min="11022" max="11022" width="17" style="20" customWidth="1"/>
    <col min="11023" max="11266" width="9.140625" style="20"/>
    <col min="11267" max="11267" width="6.7109375" style="20" customWidth="1"/>
    <col min="11268" max="11268" width="34.140625" style="20" customWidth="1"/>
    <col min="11269" max="11269" width="22.28515625" style="20" customWidth="1"/>
    <col min="11270" max="11270" width="9" style="20" customWidth="1"/>
    <col min="11271" max="11271" width="12.42578125" style="20" customWidth="1"/>
    <col min="11272" max="11272" width="12" style="20" customWidth="1"/>
    <col min="11273" max="11273" width="13.140625" style="20" customWidth="1"/>
    <col min="11274" max="11274" width="14.42578125" style="20" customWidth="1"/>
    <col min="11275" max="11276" width="12.5703125" style="20" customWidth="1"/>
    <col min="11277" max="11277" width="11.28515625" style="20" customWidth="1"/>
    <col min="11278" max="11278" width="17" style="20" customWidth="1"/>
    <col min="11279" max="11522" width="9.140625" style="20"/>
    <col min="11523" max="11523" width="6.7109375" style="20" customWidth="1"/>
    <col min="11524" max="11524" width="34.140625" style="20" customWidth="1"/>
    <col min="11525" max="11525" width="22.28515625" style="20" customWidth="1"/>
    <col min="11526" max="11526" width="9" style="20" customWidth="1"/>
    <col min="11527" max="11527" width="12.42578125" style="20" customWidth="1"/>
    <col min="11528" max="11528" width="12" style="20" customWidth="1"/>
    <col min="11529" max="11529" width="13.140625" style="20" customWidth="1"/>
    <col min="11530" max="11530" width="14.42578125" style="20" customWidth="1"/>
    <col min="11531" max="11532" width="12.5703125" style="20" customWidth="1"/>
    <col min="11533" max="11533" width="11.28515625" style="20" customWidth="1"/>
    <col min="11534" max="11534" width="17" style="20" customWidth="1"/>
    <col min="11535" max="11778" width="9.140625" style="20"/>
    <col min="11779" max="11779" width="6.7109375" style="20" customWidth="1"/>
    <col min="11780" max="11780" width="34.140625" style="20" customWidth="1"/>
    <col min="11781" max="11781" width="22.28515625" style="20" customWidth="1"/>
    <col min="11782" max="11782" width="9" style="20" customWidth="1"/>
    <col min="11783" max="11783" width="12.42578125" style="20" customWidth="1"/>
    <col min="11784" max="11784" width="12" style="20" customWidth="1"/>
    <col min="11785" max="11785" width="13.140625" style="20" customWidth="1"/>
    <col min="11786" max="11786" width="14.42578125" style="20" customWidth="1"/>
    <col min="11787" max="11788" width="12.5703125" style="20" customWidth="1"/>
    <col min="11789" max="11789" width="11.28515625" style="20" customWidth="1"/>
    <col min="11790" max="11790" width="17" style="20" customWidth="1"/>
    <col min="11791" max="12034" width="9.140625" style="20"/>
    <col min="12035" max="12035" width="6.7109375" style="20" customWidth="1"/>
    <col min="12036" max="12036" width="34.140625" style="20" customWidth="1"/>
    <col min="12037" max="12037" width="22.28515625" style="20" customWidth="1"/>
    <col min="12038" max="12038" width="9" style="20" customWidth="1"/>
    <col min="12039" max="12039" width="12.42578125" style="20" customWidth="1"/>
    <col min="12040" max="12040" width="12" style="20" customWidth="1"/>
    <col min="12041" max="12041" width="13.140625" style="20" customWidth="1"/>
    <col min="12042" max="12042" width="14.42578125" style="20" customWidth="1"/>
    <col min="12043" max="12044" width="12.5703125" style="20" customWidth="1"/>
    <col min="12045" max="12045" width="11.28515625" style="20" customWidth="1"/>
    <col min="12046" max="12046" width="17" style="20" customWidth="1"/>
    <col min="12047" max="12290" width="9.140625" style="20"/>
    <col min="12291" max="12291" width="6.7109375" style="20" customWidth="1"/>
    <col min="12292" max="12292" width="34.140625" style="20" customWidth="1"/>
    <col min="12293" max="12293" width="22.28515625" style="20" customWidth="1"/>
    <col min="12294" max="12294" width="9" style="20" customWidth="1"/>
    <col min="12295" max="12295" width="12.42578125" style="20" customWidth="1"/>
    <col min="12296" max="12296" width="12" style="20" customWidth="1"/>
    <col min="12297" max="12297" width="13.140625" style="20" customWidth="1"/>
    <col min="12298" max="12298" width="14.42578125" style="20" customWidth="1"/>
    <col min="12299" max="12300" width="12.5703125" style="20" customWidth="1"/>
    <col min="12301" max="12301" width="11.28515625" style="20" customWidth="1"/>
    <col min="12302" max="12302" width="17" style="20" customWidth="1"/>
    <col min="12303" max="12546" width="9.140625" style="20"/>
    <col min="12547" max="12547" width="6.7109375" style="20" customWidth="1"/>
    <col min="12548" max="12548" width="34.140625" style="20" customWidth="1"/>
    <col min="12549" max="12549" width="22.28515625" style="20" customWidth="1"/>
    <col min="12550" max="12550" width="9" style="20" customWidth="1"/>
    <col min="12551" max="12551" width="12.42578125" style="20" customWidth="1"/>
    <col min="12552" max="12552" width="12" style="20" customWidth="1"/>
    <col min="12553" max="12553" width="13.140625" style="20" customWidth="1"/>
    <col min="12554" max="12554" width="14.42578125" style="20" customWidth="1"/>
    <col min="12555" max="12556" width="12.5703125" style="20" customWidth="1"/>
    <col min="12557" max="12557" width="11.28515625" style="20" customWidth="1"/>
    <col min="12558" max="12558" width="17" style="20" customWidth="1"/>
    <col min="12559" max="12802" width="9.140625" style="20"/>
    <col min="12803" max="12803" width="6.7109375" style="20" customWidth="1"/>
    <col min="12804" max="12804" width="34.140625" style="20" customWidth="1"/>
    <col min="12805" max="12805" width="22.28515625" style="20" customWidth="1"/>
    <col min="12806" max="12806" width="9" style="20" customWidth="1"/>
    <col min="12807" max="12807" width="12.42578125" style="20" customWidth="1"/>
    <col min="12808" max="12808" width="12" style="20" customWidth="1"/>
    <col min="12809" max="12809" width="13.140625" style="20" customWidth="1"/>
    <col min="12810" max="12810" width="14.42578125" style="20" customWidth="1"/>
    <col min="12811" max="12812" width="12.5703125" style="20" customWidth="1"/>
    <col min="12813" max="12813" width="11.28515625" style="20" customWidth="1"/>
    <col min="12814" max="12814" width="17" style="20" customWidth="1"/>
    <col min="12815" max="13058" width="9.140625" style="20"/>
    <col min="13059" max="13059" width="6.7109375" style="20" customWidth="1"/>
    <col min="13060" max="13060" width="34.140625" style="20" customWidth="1"/>
    <col min="13061" max="13061" width="22.28515625" style="20" customWidth="1"/>
    <col min="13062" max="13062" width="9" style="20" customWidth="1"/>
    <col min="13063" max="13063" width="12.42578125" style="20" customWidth="1"/>
    <col min="13064" max="13064" width="12" style="20" customWidth="1"/>
    <col min="13065" max="13065" width="13.140625" style="20" customWidth="1"/>
    <col min="13066" max="13066" width="14.42578125" style="20" customWidth="1"/>
    <col min="13067" max="13068" width="12.5703125" style="20" customWidth="1"/>
    <col min="13069" max="13069" width="11.28515625" style="20" customWidth="1"/>
    <col min="13070" max="13070" width="17" style="20" customWidth="1"/>
    <col min="13071" max="13314" width="9.140625" style="20"/>
    <col min="13315" max="13315" width="6.7109375" style="20" customWidth="1"/>
    <col min="13316" max="13316" width="34.140625" style="20" customWidth="1"/>
    <col min="13317" max="13317" width="22.28515625" style="20" customWidth="1"/>
    <col min="13318" max="13318" width="9" style="20" customWidth="1"/>
    <col min="13319" max="13319" width="12.42578125" style="20" customWidth="1"/>
    <col min="13320" max="13320" width="12" style="20" customWidth="1"/>
    <col min="13321" max="13321" width="13.140625" style="20" customWidth="1"/>
    <col min="13322" max="13322" width="14.42578125" style="20" customWidth="1"/>
    <col min="13323" max="13324" width="12.5703125" style="20" customWidth="1"/>
    <col min="13325" max="13325" width="11.28515625" style="20" customWidth="1"/>
    <col min="13326" max="13326" width="17" style="20" customWidth="1"/>
    <col min="13327" max="13570" width="9.140625" style="20"/>
    <col min="13571" max="13571" width="6.7109375" style="20" customWidth="1"/>
    <col min="13572" max="13572" width="34.140625" style="20" customWidth="1"/>
    <col min="13573" max="13573" width="22.28515625" style="20" customWidth="1"/>
    <col min="13574" max="13574" width="9" style="20" customWidth="1"/>
    <col min="13575" max="13575" width="12.42578125" style="20" customWidth="1"/>
    <col min="13576" max="13576" width="12" style="20" customWidth="1"/>
    <col min="13577" max="13577" width="13.140625" style="20" customWidth="1"/>
    <col min="13578" max="13578" width="14.42578125" style="20" customWidth="1"/>
    <col min="13579" max="13580" width="12.5703125" style="20" customWidth="1"/>
    <col min="13581" max="13581" width="11.28515625" style="20" customWidth="1"/>
    <col min="13582" max="13582" width="17" style="20" customWidth="1"/>
    <col min="13583" max="13826" width="9.140625" style="20"/>
    <col min="13827" max="13827" width="6.7109375" style="20" customWidth="1"/>
    <col min="13828" max="13828" width="34.140625" style="20" customWidth="1"/>
    <col min="13829" max="13829" width="22.28515625" style="20" customWidth="1"/>
    <col min="13830" max="13830" width="9" style="20" customWidth="1"/>
    <col min="13831" max="13831" width="12.42578125" style="20" customWidth="1"/>
    <col min="13832" max="13832" width="12" style="20" customWidth="1"/>
    <col min="13833" max="13833" width="13.140625" style="20" customWidth="1"/>
    <col min="13834" max="13834" width="14.42578125" style="20" customWidth="1"/>
    <col min="13835" max="13836" width="12.5703125" style="20" customWidth="1"/>
    <col min="13837" max="13837" width="11.28515625" style="20" customWidth="1"/>
    <col min="13838" max="13838" width="17" style="20" customWidth="1"/>
    <col min="13839" max="14082" width="9.140625" style="20"/>
    <col min="14083" max="14083" width="6.7109375" style="20" customWidth="1"/>
    <col min="14084" max="14084" width="34.140625" style="20" customWidth="1"/>
    <col min="14085" max="14085" width="22.28515625" style="20" customWidth="1"/>
    <col min="14086" max="14086" width="9" style="20" customWidth="1"/>
    <col min="14087" max="14087" width="12.42578125" style="20" customWidth="1"/>
    <col min="14088" max="14088" width="12" style="20" customWidth="1"/>
    <col min="14089" max="14089" width="13.140625" style="20" customWidth="1"/>
    <col min="14090" max="14090" width="14.42578125" style="20" customWidth="1"/>
    <col min="14091" max="14092" width="12.5703125" style="20" customWidth="1"/>
    <col min="14093" max="14093" width="11.28515625" style="20" customWidth="1"/>
    <col min="14094" max="14094" width="17" style="20" customWidth="1"/>
    <col min="14095" max="14338" width="9.140625" style="20"/>
    <col min="14339" max="14339" width="6.7109375" style="20" customWidth="1"/>
    <col min="14340" max="14340" width="34.140625" style="20" customWidth="1"/>
    <col min="14341" max="14341" width="22.28515625" style="20" customWidth="1"/>
    <col min="14342" max="14342" width="9" style="20" customWidth="1"/>
    <col min="14343" max="14343" width="12.42578125" style="20" customWidth="1"/>
    <col min="14344" max="14344" width="12" style="20" customWidth="1"/>
    <col min="14345" max="14345" width="13.140625" style="20" customWidth="1"/>
    <col min="14346" max="14346" width="14.42578125" style="20" customWidth="1"/>
    <col min="14347" max="14348" width="12.5703125" style="20" customWidth="1"/>
    <col min="14349" max="14349" width="11.28515625" style="20" customWidth="1"/>
    <col min="14350" max="14350" width="17" style="20" customWidth="1"/>
    <col min="14351" max="14594" width="9.140625" style="20"/>
    <col min="14595" max="14595" width="6.7109375" style="20" customWidth="1"/>
    <col min="14596" max="14596" width="34.140625" style="20" customWidth="1"/>
    <col min="14597" max="14597" width="22.28515625" style="20" customWidth="1"/>
    <col min="14598" max="14598" width="9" style="20" customWidth="1"/>
    <col min="14599" max="14599" width="12.42578125" style="20" customWidth="1"/>
    <col min="14600" max="14600" width="12" style="20" customWidth="1"/>
    <col min="14601" max="14601" width="13.140625" style="20" customWidth="1"/>
    <col min="14602" max="14602" width="14.42578125" style="20" customWidth="1"/>
    <col min="14603" max="14604" width="12.5703125" style="20" customWidth="1"/>
    <col min="14605" max="14605" width="11.28515625" style="20" customWidth="1"/>
    <col min="14606" max="14606" width="17" style="20" customWidth="1"/>
    <col min="14607" max="14850" width="9.140625" style="20"/>
    <col min="14851" max="14851" width="6.7109375" style="20" customWidth="1"/>
    <col min="14852" max="14852" width="34.140625" style="20" customWidth="1"/>
    <col min="14853" max="14853" width="22.28515625" style="20" customWidth="1"/>
    <col min="14854" max="14854" width="9" style="20" customWidth="1"/>
    <col min="14855" max="14855" width="12.42578125" style="20" customWidth="1"/>
    <col min="14856" max="14856" width="12" style="20" customWidth="1"/>
    <col min="14857" max="14857" width="13.140625" style="20" customWidth="1"/>
    <col min="14858" max="14858" width="14.42578125" style="20" customWidth="1"/>
    <col min="14859" max="14860" width="12.5703125" style="20" customWidth="1"/>
    <col min="14861" max="14861" width="11.28515625" style="20" customWidth="1"/>
    <col min="14862" max="14862" width="17" style="20" customWidth="1"/>
    <col min="14863" max="15106" width="9.140625" style="20"/>
    <col min="15107" max="15107" width="6.7109375" style="20" customWidth="1"/>
    <col min="15108" max="15108" width="34.140625" style="20" customWidth="1"/>
    <col min="15109" max="15109" width="22.28515625" style="20" customWidth="1"/>
    <col min="15110" max="15110" width="9" style="20" customWidth="1"/>
    <col min="15111" max="15111" width="12.42578125" style="20" customWidth="1"/>
    <col min="15112" max="15112" width="12" style="20" customWidth="1"/>
    <col min="15113" max="15113" width="13.140625" style="20" customWidth="1"/>
    <col min="15114" max="15114" width="14.42578125" style="20" customWidth="1"/>
    <col min="15115" max="15116" width="12.5703125" style="20" customWidth="1"/>
    <col min="15117" max="15117" width="11.28515625" style="20" customWidth="1"/>
    <col min="15118" max="15118" width="17" style="20" customWidth="1"/>
    <col min="15119" max="15362" width="9.140625" style="20"/>
    <col min="15363" max="15363" width="6.7109375" style="20" customWidth="1"/>
    <col min="15364" max="15364" width="34.140625" style="20" customWidth="1"/>
    <col min="15365" max="15365" width="22.28515625" style="20" customWidth="1"/>
    <col min="15366" max="15366" width="9" style="20" customWidth="1"/>
    <col min="15367" max="15367" width="12.42578125" style="20" customWidth="1"/>
    <col min="15368" max="15368" width="12" style="20" customWidth="1"/>
    <col min="15369" max="15369" width="13.140625" style="20" customWidth="1"/>
    <col min="15370" max="15370" width="14.42578125" style="20" customWidth="1"/>
    <col min="15371" max="15372" width="12.5703125" style="20" customWidth="1"/>
    <col min="15373" max="15373" width="11.28515625" style="20" customWidth="1"/>
    <col min="15374" max="15374" width="17" style="20" customWidth="1"/>
    <col min="15375" max="15618" width="9.140625" style="20"/>
    <col min="15619" max="15619" width="6.7109375" style="20" customWidth="1"/>
    <col min="15620" max="15620" width="34.140625" style="20" customWidth="1"/>
    <col min="15621" max="15621" width="22.28515625" style="20" customWidth="1"/>
    <col min="15622" max="15622" width="9" style="20" customWidth="1"/>
    <col min="15623" max="15623" width="12.42578125" style="20" customWidth="1"/>
    <col min="15624" max="15624" width="12" style="20" customWidth="1"/>
    <col min="15625" max="15625" width="13.140625" style="20" customWidth="1"/>
    <col min="15626" max="15626" width="14.42578125" style="20" customWidth="1"/>
    <col min="15627" max="15628" width="12.5703125" style="20" customWidth="1"/>
    <col min="15629" max="15629" width="11.28515625" style="20" customWidth="1"/>
    <col min="15630" max="15630" width="17" style="20" customWidth="1"/>
    <col min="15631" max="15874" width="9.140625" style="20"/>
    <col min="15875" max="15875" width="6.7109375" style="20" customWidth="1"/>
    <col min="15876" max="15876" width="34.140625" style="20" customWidth="1"/>
    <col min="15877" max="15877" width="22.28515625" style="20" customWidth="1"/>
    <col min="15878" max="15878" width="9" style="20" customWidth="1"/>
    <col min="15879" max="15879" width="12.42578125" style="20" customWidth="1"/>
    <col min="15880" max="15880" width="12" style="20" customWidth="1"/>
    <col min="15881" max="15881" width="13.140625" style="20" customWidth="1"/>
    <col min="15882" max="15882" width="14.42578125" style="20" customWidth="1"/>
    <col min="15883" max="15884" width="12.5703125" style="20" customWidth="1"/>
    <col min="15885" max="15885" width="11.28515625" style="20" customWidth="1"/>
    <col min="15886" max="15886" width="17" style="20" customWidth="1"/>
    <col min="15887" max="16130" width="9.140625" style="20"/>
    <col min="16131" max="16131" width="6.7109375" style="20" customWidth="1"/>
    <col min="16132" max="16132" width="34.140625" style="20" customWidth="1"/>
    <col min="16133" max="16133" width="22.28515625" style="20" customWidth="1"/>
    <col min="16134" max="16134" width="9" style="20" customWidth="1"/>
    <col min="16135" max="16135" width="12.42578125" style="20" customWidth="1"/>
    <col min="16136" max="16136" width="12" style="20" customWidth="1"/>
    <col min="16137" max="16137" width="13.140625" style="20" customWidth="1"/>
    <col min="16138" max="16138" width="14.42578125" style="20" customWidth="1"/>
    <col min="16139" max="16140" width="12.5703125" style="20" customWidth="1"/>
    <col min="16141" max="16141" width="11.28515625" style="20" customWidth="1"/>
    <col min="16142" max="16142" width="17" style="20" customWidth="1"/>
    <col min="16143" max="16384" width="9.140625" style="20"/>
  </cols>
  <sheetData>
    <row r="1" spans="1:21" ht="28.5" customHeight="1" x14ac:dyDescent="0.25">
      <c r="A1" s="28"/>
      <c r="B1" s="54" t="s">
        <v>56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28"/>
    </row>
    <row r="2" spans="1:21" ht="56.25" customHeight="1" x14ac:dyDescent="0.25">
      <c r="A2" s="52" t="s">
        <v>0</v>
      </c>
      <c r="B2" s="52" t="s">
        <v>43</v>
      </c>
      <c r="C2" s="52" t="s">
        <v>38</v>
      </c>
      <c r="D2" s="51" t="s">
        <v>33</v>
      </c>
      <c r="E2" s="51" t="s">
        <v>41</v>
      </c>
      <c r="F2" s="52" t="s">
        <v>44</v>
      </c>
      <c r="G2" s="52"/>
      <c r="H2" s="52"/>
      <c r="I2" s="52"/>
      <c r="J2" s="51" t="s">
        <v>51</v>
      </c>
      <c r="K2" s="51" t="s">
        <v>42</v>
      </c>
      <c r="L2" s="51" t="s">
        <v>49</v>
      </c>
      <c r="M2" s="51" t="s">
        <v>48</v>
      </c>
      <c r="N2" s="51" t="s">
        <v>39</v>
      </c>
      <c r="O2" s="28"/>
    </row>
    <row r="3" spans="1:21" ht="18.75" customHeight="1" x14ac:dyDescent="0.25">
      <c r="A3" s="52"/>
      <c r="B3" s="52"/>
      <c r="C3" s="52"/>
      <c r="D3" s="51"/>
      <c r="E3" s="51"/>
      <c r="F3" s="29" t="s">
        <v>34</v>
      </c>
      <c r="G3" s="29" t="s">
        <v>35</v>
      </c>
      <c r="H3" s="29" t="s">
        <v>36</v>
      </c>
      <c r="I3" s="29" t="s">
        <v>45</v>
      </c>
      <c r="J3" s="51"/>
      <c r="K3" s="51"/>
      <c r="L3" s="51"/>
      <c r="M3" s="51"/>
      <c r="N3" s="51"/>
      <c r="O3" s="28"/>
    </row>
    <row r="4" spans="1:21" ht="36" customHeight="1" x14ac:dyDescent="0.25">
      <c r="A4" s="29">
        <v>1</v>
      </c>
      <c r="B4" s="30" t="s">
        <v>53</v>
      </c>
      <c r="C4" s="29" t="s">
        <v>52</v>
      </c>
      <c r="D4" s="31">
        <v>12</v>
      </c>
      <c r="E4" s="32">
        <f>COUNT(F4:I4)</f>
        <v>3</v>
      </c>
      <c r="F4" s="33">
        <v>237000</v>
      </c>
      <c r="G4" s="34">
        <v>245000</v>
      </c>
      <c r="H4" s="33">
        <v>242000</v>
      </c>
      <c r="I4" s="33"/>
      <c r="J4" s="35">
        <f>MIN(F4:I4)</f>
        <v>237000</v>
      </c>
      <c r="K4" s="35">
        <f>_xlfn.STDEV.S(F4,G4,H4,I4)</f>
        <v>4041.4518843273804</v>
      </c>
      <c r="L4" s="35">
        <f>K4/AVERAGE(F4:I4)*100</f>
        <v>1.6746347586991908</v>
      </c>
      <c r="M4" s="36" t="str">
        <f>IF(L4&lt;33,"ОДНОРОДНЫЕ","НЕОДНОРОДНЫЕ")</f>
        <v>ОДНОРОДНЫЕ</v>
      </c>
      <c r="N4" s="35">
        <f>D4*J4</f>
        <v>2844000</v>
      </c>
      <c r="O4" s="37"/>
    </row>
    <row r="5" spans="1:21" ht="31.5" customHeight="1" x14ac:dyDescent="0.25">
      <c r="A5" s="29">
        <v>2</v>
      </c>
      <c r="B5" s="30" t="s">
        <v>58</v>
      </c>
      <c r="C5" s="29" t="s">
        <v>52</v>
      </c>
      <c r="D5" s="31">
        <v>12</v>
      </c>
      <c r="E5" s="32">
        <f>COUNT(F5:I5)</f>
        <v>3</v>
      </c>
      <c r="F5" s="33">
        <v>270000</v>
      </c>
      <c r="G5" s="34">
        <v>280000</v>
      </c>
      <c r="H5" s="33">
        <v>280000</v>
      </c>
      <c r="I5" s="33"/>
      <c r="J5" s="35">
        <f>MIN(F5:I5)</f>
        <v>270000</v>
      </c>
      <c r="K5" s="35">
        <f>_xlfn.STDEV.S(F5,G5,H5,I5)</f>
        <v>5773.5026918962576</v>
      </c>
      <c r="L5" s="35">
        <f>K5/AVERAGE(F5:I5)*100</f>
        <v>2.0868082018902134</v>
      </c>
      <c r="M5" s="36" t="str">
        <f>IF(L5&lt;33,"ОДНОРОДНЫЕ","НЕОДНОРОДНЫЕ")</f>
        <v>ОДНОРОДНЫЕ</v>
      </c>
      <c r="N5" s="35">
        <f>D5*J5</f>
        <v>3240000</v>
      </c>
      <c r="O5" s="37"/>
    </row>
    <row r="6" spans="1:21" ht="27.75" customHeight="1" x14ac:dyDescent="0.25">
      <c r="A6" s="29">
        <v>3</v>
      </c>
      <c r="B6" s="30" t="s">
        <v>54</v>
      </c>
      <c r="C6" s="29" t="s">
        <v>52</v>
      </c>
      <c r="D6" s="31">
        <v>12</v>
      </c>
      <c r="E6" s="32">
        <f>COUNT(F6:I6)</f>
        <v>3</v>
      </c>
      <c r="F6" s="33">
        <v>140400</v>
      </c>
      <c r="G6" s="34">
        <v>152000</v>
      </c>
      <c r="H6" s="33">
        <v>148000</v>
      </c>
      <c r="I6" s="33"/>
      <c r="J6" s="35">
        <f>MIN(F6:I6)</f>
        <v>140400</v>
      </c>
      <c r="K6" s="35">
        <f>_xlfn.STDEV.S(F6,G6,H6,I6)</f>
        <v>5892.3679450624941</v>
      </c>
      <c r="L6" s="35">
        <f>K6/AVERAGE(F6:I6)*100</f>
        <v>4.0138746219771759</v>
      </c>
      <c r="M6" s="36" t="str">
        <f>IF(L6&lt;33,"ОДНОРОДНЫЕ","НЕОДНОРОДНЫЕ")</f>
        <v>ОДНОРОДНЫЕ</v>
      </c>
      <c r="N6" s="35">
        <f>D6*J6</f>
        <v>1684800</v>
      </c>
      <c r="O6" s="37"/>
    </row>
    <row r="7" spans="1:21" ht="34.5" customHeight="1" x14ac:dyDescent="0.25">
      <c r="A7" s="29">
        <v>4</v>
      </c>
      <c r="B7" s="30" t="s">
        <v>55</v>
      </c>
      <c r="C7" s="29" t="s">
        <v>52</v>
      </c>
      <c r="D7" s="31">
        <v>12</v>
      </c>
      <c r="E7" s="32">
        <f>COUNT(F7:I7)</f>
        <v>3</v>
      </c>
      <c r="F7" s="33">
        <v>150000</v>
      </c>
      <c r="G7" s="34">
        <v>170000</v>
      </c>
      <c r="H7" s="33">
        <v>167000</v>
      </c>
      <c r="I7" s="33"/>
      <c r="J7" s="35">
        <f>MIN(F7:I7)</f>
        <v>150000</v>
      </c>
      <c r="K7" s="35">
        <f>_xlfn.STDEV.S(F7,G7,H7,I7)</f>
        <v>10785.793124908956</v>
      </c>
      <c r="L7" s="35">
        <f>K7/AVERAGE(F7:I7)*100</f>
        <v>6.6442257442970982</v>
      </c>
      <c r="M7" s="36" t="str">
        <f>IF(L7&lt;33,"ОДНОРОДНЫЕ","НЕОДНОРОДНЫЕ")</f>
        <v>ОДНОРОДНЫЕ</v>
      </c>
      <c r="N7" s="35">
        <f>D7*J7</f>
        <v>1800000</v>
      </c>
      <c r="O7" s="37"/>
    </row>
    <row r="8" spans="1:21" ht="19.5" customHeight="1" x14ac:dyDescent="0.25">
      <c r="A8" s="28"/>
      <c r="B8" s="38" t="s">
        <v>46</v>
      </c>
      <c r="C8" s="29"/>
      <c r="D8" s="39">
        <f>SUM(D4:D4)</f>
        <v>12</v>
      </c>
      <c r="E8" s="40"/>
      <c r="F8" s="41">
        <f>SUM(F4:F7)</f>
        <v>797400</v>
      </c>
      <c r="G8" s="41">
        <f>SUM(G4:G7)</f>
        <v>847000</v>
      </c>
      <c r="H8" s="41">
        <f>SUM(H4:H7)</f>
        <v>837000</v>
      </c>
      <c r="I8" s="41"/>
      <c r="J8" s="42"/>
      <c r="K8" s="42"/>
      <c r="L8" s="40"/>
      <c r="M8" s="40"/>
      <c r="N8" s="43">
        <f>SUM(N4:N7)</f>
        <v>9568800</v>
      </c>
      <c r="O8" s="37"/>
      <c r="R8" s="25"/>
    </row>
    <row r="9" spans="1:21" ht="49.5" customHeight="1" x14ac:dyDescent="0.25">
      <c r="A9" s="44" t="s">
        <v>50</v>
      </c>
      <c r="B9" s="53" t="s">
        <v>62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R9" s="25"/>
    </row>
    <row r="10" spans="1:21" ht="36" customHeight="1" x14ac:dyDescent="0.25">
      <c r="A10" s="49" t="s">
        <v>37</v>
      </c>
      <c r="B10" s="49"/>
      <c r="C10" s="49" t="s">
        <v>40</v>
      </c>
      <c r="D10" s="49"/>
      <c r="E10" s="49"/>
      <c r="F10" s="49"/>
      <c r="G10" s="49"/>
      <c r="H10" s="49"/>
      <c r="I10" s="49" t="s">
        <v>47</v>
      </c>
      <c r="J10" s="49"/>
      <c r="K10" s="49"/>
      <c r="L10" s="45"/>
      <c r="M10" s="45"/>
      <c r="N10" s="46"/>
      <c r="O10" s="45"/>
      <c r="P10" s="24"/>
      <c r="Q10" s="24"/>
      <c r="R10" s="25"/>
    </row>
    <row r="11" spans="1:21" ht="15.75" customHeight="1" x14ac:dyDescent="0.25">
      <c r="A11" s="50" t="s">
        <v>34</v>
      </c>
      <c r="B11" s="50"/>
      <c r="C11" s="48" t="s">
        <v>59</v>
      </c>
      <c r="D11" s="48"/>
      <c r="E11" s="48"/>
      <c r="F11" s="48"/>
      <c r="G11" s="48"/>
      <c r="H11" s="48"/>
      <c r="I11" s="48" t="s">
        <v>57</v>
      </c>
      <c r="J11" s="48"/>
      <c r="K11" s="48"/>
      <c r="L11" s="47"/>
      <c r="M11" s="28"/>
      <c r="N11" s="28"/>
      <c r="O11" s="28"/>
      <c r="P11" s="27"/>
      <c r="Q11" s="26"/>
      <c r="R11" s="26"/>
      <c r="S11" s="26"/>
      <c r="T11" s="26"/>
      <c r="U11" s="26"/>
    </row>
    <row r="12" spans="1:21" ht="12" customHeight="1" x14ac:dyDescent="0.25">
      <c r="A12" s="50" t="s">
        <v>35</v>
      </c>
      <c r="B12" s="50"/>
      <c r="C12" s="48" t="s">
        <v>60</v>
      </c>
      <c r="D12" s="48"/>
      <c r="E12" s="48"/>
      <c r="F12" s="48"/>
      <c r="G12" s="48"/>
      <c r="H12" s="48"/>
      <c r="I12" s="48" t="s">
        <v>57</v>
      </c>
      <c r="J12" s="48"/>
      <c r="K12" s="48"/>
      <c r="L12" s="47"/>
      <c r="M12" s="47"/>
      <c r="N12" s="47"/>
      <c r="O12" s="28"/>
    </row>
    <row r="13" spans="1:21" ht="14.25" customHeight="1" x14ac:dyDescent="0.25">
      <c r="A13" s="50" t="s">
        <v>36</v>
      </c>
      <c r="B13" s="50"/>
      <c r="C13" s="48" t="s">
        <v>61</v>
      </c>
      <c r="D13" s="48"/>
      <c r="E13" s="48"/>
      <c r="F13" s="48"/>
      <c r="G13" s="48"/>
      <c r="H13" s="48"/>
      <c r="I13" s="48" t="s">
        <v>57</v>
      </c>
      <c r="J13" s="48"/>
      <c r="K13" s="48"/>
      <c r="L13" s="47"/>
      <c r="M13" s="47"/>
      <c r="N13" s="47"/>
      <c r="O13" s="28"/>
    </row>
  </sheetData>
  <mergeCells count="25">
    <mergeCell ref="K2:K3"/>
    <mergeCell ref="A2:A3"/>
    <mergeCell ref="I10:K10"/>
    <mergeCell ref="B9:O9"/>
    <mergeCell ref="B1:N1"/>
    <mergeCell ref="B2:B3"/>
    <mergeCell ref="C2:C3"/>
    <mergeCell ref="D2:D3"/>
    <mergeCell ref="L2:L3"/>
    <mergeCell ref="N2:N3"/>
    <mergeCell ref="E2:E3"/>
    <mergeCell ref="J2:J3"/>
    <mergeCell ref="F2:I2"/>
    <mergeCell ref="M2:M3"/>
    <mergeCell ref="I11:K11"/>
    <mergeCell ref="I12:K12"/>
    <mergeCell ref="I13:K13"/>
    <mergeCell ref="C10:H10"/>
    <mergeCell ref="A10:B10"/>
    <mergeCell ref="A11:B11"/>
    <mergeCell ref="A12:B12"/>
    <mergeCell ref="A13:B13"/>
    <mergeCell ref="C11:H11"/>
    <mergeCell ref="C12:H12"/>
    <mergeCell ref="C13:H13"/>
  </mergeCells>
  <pageMargins left="0.25" right="0.25" top="0.75" bottom="0.75" header="0.3" footer="0.3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B3:L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9" width="13.140625" style="1" customWidth="1"/>
    <col min="10" max="10" width="19.42578125" style="1" bestFit="1" customWidth="1"/>
    <col min="11" max="12" width="21.85546875" style="1" bestFit="1" customWidth="1"/>
    <col min="13" max="16384" width="9.140625" style="1"/>
  </cols>
  <sheetData>
    <row r="3" spans="2:12" x14ac:dyDescent="0.25">
      <c r="B3" s="62" t="s">
        <v>11</v>
      </c>
      <c r="C3" s="62"/>
      <c r="D3" s="62"/>
      <c r="E3" s="62"/>
      <c r="F3" s="62"/>
      <c r="G3" s="62"/>
      <c r="H3" s="62"/>
      <c r="I3" s="62"/>
      <c r="J3" s="62"/>
      <c r="K3" s="62"/>
      <c r="L3" s="62"/>
    </row>
    <row r="5" spans="2:12" ht="16.5" thickBot="1" x14ac:dyDescent="0.3">
      <c r="J5" s="56" t="s">
        <v>30</v>
      </c>
      <c r="K5" s="56"/>
      <c r="L5" s="1" t="s">
        <v>31</v>
      </c>
    </row>
    <row r="6" spans="2:12" ht="33" customHeight="1" x14ac:dyDescent="0.25">
      <c r="B6" s="63" t="s">
        <v>0</v>
      </c>
      <c r="C6" s="65" t="s">
        <v>14</v>
      </c>
      <c r="D6" s="65" t="s">
        <v>1</v>
      </c>
      <c r="E6" s="65" t="s">
        <v>2</v>
      </c>
      <c r="F6" s="69" t="s">
        <v>3</v>
      </c>
      <c r="G6" s="70"/>
      <c r="H6" s="70"/>
      <c r="I6" s="71"/>
      <c r="J6" s="65" t="s">
        <v>17</v>
      </c>
      <c r="K6" s="65" t="s">
        <v>4</v>
      </c>
      <c r="L6" s="67" t="s">
        <v>5</v>
      </c>
    </row>
    <row r="7" spans="2:12" x14ac:dyDescent="0.25">
      <c r="B7" s="64"/>
      <c r="C7" s="66"/>
      <c r="D7" s="66"/>
      <c r="E7" s="66"/>
      <c r="F7" s="7" t="s">
        <v>6</v>
      </c>
      <c r="G7" s="8" t="s">
        <v>12</v>
      </c>
      <c r="H7" s="8" t="s">
        <v>13</v>
      </c>
      <c r="I7" s="8" t="s">
        <v>22</v>
      </c>
      <c r="J7" s="66"/>
      <c r="K7" s="66"/>
      <c r="L7" s="68"/>
    </row>
    <row r="8" spans="2:12" ht="30" customHeight="1" x14ac:dyDescent="0.25">
      <c r="B8" s="64"/>
      <c r="C8" s="66"/>
      <c r="D8" s="66"/>
      <c r="E8" s="66"/>
      <c r="F8" s="7" t="s">
        <v>32</v>
      </c>
      <c r="G8" s="8" t="s">
        <v>32</v>
      </c>
      <c r="H8" s="8" t="s">
        <v>32</v>
      </c>
      <c r="I8" s="8" t="s">
        <v>32</v>
      </c>
      <c r="J8" s="66"/>
      <c r="K8" s="66"/>
      <c r="L8" s="68"/>
    </row>
    <row r="9" spans="2:12" x14ac:dyDescent="0.25">
      <c r="B9" s="9">
        <v>1</v>
      </c>
      <c r="C9" s="8"/>
      <c r="D9" s="16"/>
      <c r="E9" s="16"/>
      <c r="F9" s="16"/>
      <c r="G9" s="16"/>
      <c r="H9" s="16"/>
      <c r="I9" s="16"/>
      <c r="J9" s="15" t="str">
        <f>IFERROR(STDEV(F9,G9,H9,I9)/K9,"")</f>
        <v/>
      </c>
      <c r="K9" s="17" t="str">
        <f>IFERROR(ROUND(AVERAGE(F9:I9),2),"")</f>
        <v/>
      </c>
      <c r="L9" s="18" t="str">
        <f>IFERROR(E9*K9,"")</f>
        <v/>
      </c>
    </row>
    <row r="10" spans="2:12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5" t="str">
        <f t="shared" ref="J10:J11" si="0">IFERROR(STDEV(F10,G10,H10,I10)/K10,"")</f>
        <v/>
      </c>
      <c r="K10" s="17" t="str">
        <f>IFERROR(ROUND(AVERAGE(G10:I10),2),"")</f>
        <v/>
      </c>
      <c r="L10" s="18" t="str">
        <f t="shared" ref="L10:L11" si="1">IFERROR(E10*K10,"")</f>
        <v/>
      </c>
    </row>
    <row r="11" spans="2:12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5" t="str">
        <f t="shared" si="0"/>
        <v/>
      </c>
      <c r="K11" s="17" t="str">
        <f>IFERROR(ROUND(AVERAGE(G11:I11),2),"")</f>
        <v/>
      </c>
      <c r="L11" s="18" t="str">
        <f t="shared" si="1"/>
        <v/>
      </c>
    </row>
    <row r="12" spans="2:12" ht="16.5" thickBot="1" x14ac:dyDescent="0.3">
      <c r="B12" s="10"/>
      <c r="C12" s="61" t="s">
        <v>7</v>
      </c>
      <c r="D12" s="61"/>
      <c r="E12" s="61"/>
      <c r="F12" s="61"/>
      <c r="G12" s="61"/>
      <c r="H12" s="61"/>
      <c r="I12" s="61"/>
      <c r="J12" s="61"/>
      <c r="K12" s="11"/>
      <c r="L12" s="19" t="e">
        <f>L9+L10+L11</f>
        <v>#VALUE!</v>
      </c>
    </row>
    <row r="14" spans="2:12" x14ac:dyDescent="0.25">
      <c r="B14" s="2" t="s">
        <v>8</v>
      </c>
    </row>
    <row r="15" spans="2:12" x14ac:dyDescent="0.25">
      <c r="B15" s="13"/>
      <c r="C15" s="14" t="s">
        <v>26</v>
      </c>
      <c r="F15" s="59"/>
      <c r="G15" s="59"/>
      <c r="J15" s="60" t="s">
        <v>27</v>
      </c>
      <c r="K15" s="60"/>
    </row>
    <row r="16" spans="2:12" s="6" customFormat="1" x14ac:dyDescent="0.25">
      <c r="B16" s="58" t="s">
        <v>24</v>
      </c>
      <c r="C16" s="58"/>
      <c r="D16" s="2"/>
      <c r="E16" s="2"/>
      <c r="F16" s="58" t="s">
        <v>15</v>
      </c>
      <c r="G16" s="58"/>
      <c r="J16" s="5" t="s">
        <v>16</v>
      </c>
    </row>
    <row r="17" spans="2:11" x14ac:dyDescent="0.25">
      <c r="B17" s="2"/>
      <c r="H17" s="2"/>
      <c r="I17" s="2"/>
    </row>
    <row r="18" spans="2:11" x14ac:dyDescent="0.25">
      <c r="B18" s="2" t="s">
        <v>25</v>
      </c>
    </row>
    <row r="19" spans="2:11" x14ac:dyDescent="0.25">
      <c r="B19" s="4"/>
    </row>
    <row r="20" spans="2:11" x14ac:dyDescent="0.25">
      <c r="B20" s="3" t="s">
        <v>10</v>
      </c>
    </row>
    <row r="21" spans="2:11" x14ac:dyDescent="0.25">
      <c r="B21" s="4"/>
    </row>
    <row r="22" spans="2:11" x14ac:dyDescent="0.25">
      <c r="B22" s="4" t="s">
        <v>18</v>
      </c>
      <c r="F22" s="59"/>
      <c r="G22" s="59"/>
      <c r="J22" s="6" t="s">
        <v>27</v>
      </c>
      <c r="K22" s="6"/>
    </row>
    <row r="23" spans="2:11" x14ac:dyDescent="0.25">
      <c r="B23" s="4"/>
      <c r="F23" s="58" t="s">
        <v>15</v>
      </c>
      <c r="G23" s="58"/>
      <c r="J23" s="58" t="s">
        <v>9</v>
      </c>
      <c r="K23" s="58"/>
    </row>
    <row r="24" spans="2:11" x14ac:dyDescent="0.25">
      <c r="B24" s="4"/>
    </row>
    <row r="25" spans="2:11" x14ac:dyDescent="0.25">
      <c r="B25" s="4" t="s">
        <v>19</v>
      </c>
      <c r="F25" s="59"/>
      <c r="G25" s="59"/>
      <c r="J25" s="60" t="s">
        <v>27</v>
      </c>
      <c r="K25" s="60"/>
    </row>
    <row r="26" spans="2:11" x14ac:dyDescent="0.25">
      <c r="B26" s="4"/>
      <c r="F26" s="58" t="s">
        <v>15</v>
      </c>
      <c r="G26" s="58"/>
      <c r="H26" s="2"/>
      <c r="I26" s="2"/>
      <c r="J26" s="58" t="s">
        <v>9</v>
      </c>
      <c r="K26" s="58"/>
    </row>
    <row r="27" spans="2:11" x14ac:dyDescent="0.25">
      <c r="B27" s="4"/>
    </row>
    <row r="28" spans="2:11" x14ac:dyDescent="0.25">
      <c r="B28" s="4" t="s">
        <v>28</v>
      </c>
      <c r="F28" s="59"/>
      <c r="G28" s="59"/>
      <c r="J28" s="60" t="s">
        <v>27</v>
      </c>
      <c r="K28" s="60"/>
    </row>
    <row r="29" spans="2:11" x14ac:dyDescent="0.25">
      <c r="B29" s="4"/>
      <c r="F29" s="58" t="s">
        <v>15</v>
      </c>
      <c r="G29" s="58"/>
      <c r="H29" s="2"/>
      <c r="I29" s="2"/>
      <c r="J29" s="58" t="s">
        <v>9</v>
      </c>
      <c r="K29" s="58"/>
    </row>
    <row r="30" spans="2:11" x14ac:dyDescent="0.25">
      <c r="B30" s="4"/>
    </row>
    <row r="33" spans="2:12" x14ac:dyDescent="0.25">
      <c r="B33" s="12" t="s">
        <v>20</v>
      </c>
    </row>
    <row r="34" spans="2:12" ht="62.25" customHeight="1" x14ac:dyDescent="0.25">
      <c r="B34" s="55" t="s">
        <v>21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6" spans="2:12" x14ac:dyDescent="0.25">
      <c r="B36" s="57" t="s">
        <v>29</v>
      </c>
      <c r="C36" s="57"/>
    </row>
  </sheetData>
  <mergeCells count="28">
    <mergeCell ref="J15:K15"/>
    <mergeCell ref="B16:C16"/>
    <mergeCell ref="F16:G16"/>
    <mergeCell ref="B3:L3"/>
    <mergeCell ref="B6:B8"/>
    <mergeCell ref="C6:C8"/>
    <mergeCell ref="D6:D8"/>
    <mergeCell ref="E6:E8"/>
    <mergeCell ref="J6:J8"/>
    <mergeCell ref="K6:K8"/>
    <mergeCell ref="L6:L8"/>
    <mergeCell ref="F6:I6"/>
    <mergeCell ref="B34:L34"/>
    <mergeCell ref="J5:K5"/>
    <mergeCell ref="B36:C36"/>
    <mergeCell ref="J23:K23"/>
    <mergeCell ref="J26:K26"/>
    <mergeCell ref="J29:K29"/>
    <mergeCell ref="F23:G23"/>
    <mergeCell ref="F25:G25"/>
    <mergeCell ref="J25:K25"/>
    <mergeCell ref="F26:G26"/>
    <mergeCell ref="F28:G28"/>
    <mergeCell ref="J28:K28"/>
    <mergeCell ref="F29:G29"/>
    <mergeCell ref="F22:G22"/>
    <mergeCell ref="C12:J12"/>
    <mergeCell ref="F15:G15"/>
  </mergeCells>
  <pageMargins left="0.21" right="0.22" top="0.31" bottom="0.19" header="0.2" footer="0.19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3:M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10" width="13.140625" style="1" customWidth="1"/>
    <col min="11" max="11" width="19.42578125" style="1" bestFit="1" customWidth="1"/>
    <col min="12" max="13" width="21.85546875" style="1" bestFit="1" customWidth="1"/>
    <col min="14" max="16384" width="9.140625" style="1"/>
  </cols>
  <sheetData>
    <row r="3" spans="2:13" x14ac:dyDescent="0.25">
      <c r="B3" s="62" t="s">
        <v>11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2:13" ht="16.5" thickBot="1" x14ac:dyDescent="0.3">
      <c r="K5" s="56" t="s">
        <v>30</v>
      </c>
      <c r="L5" s="56"/>
      <c r="M5" s="1" t="s">
        <v>31</v>
      </c>
    </row>
    <row r="6" spans="2:13" ht="35.25" customHeight="1" x14ac:dyDescent="0.25">
      <c r="B6" s="63" t="s">
        <v>0</v>
      </c>
      <c r="C6" s="65" t="s">
        <v>14</v>
      </c>
      <c r="D6" s="65" t="s">
        <v>1</v>
      </c>
      <c r="E6" s="65" t="s">
        <v>2</v>
      </c>
      <c r="F6" s="69" t="s">
        <v>3</v>
      </c>
      <c r="G6" s="70"/>
      <c r="H6" s="70"/>
      <c r="I6" s="70"/>
      <c r="J6" s="71"/>
      <c r="K6" s="65" t="s">
        <v>17</v>
      </c>
      <c r="L6" s="65" t="s">
        <v>4</v>
      </c>
      <c r="M6" s="67" t="s">
        <v>5</v>
      </c>
    </row>
    <row r="7" spans="2:13" x14ac:dyDescent="0.25">
      <c r="B7" s="64"/>
      <c r="C7" s="66"/>
      <c r="D7" s="66"/>
      <c r="E7" s="66"/>
      <c r="F7" s="7" t="s">
        <v>6</v>
      </c>
      <c r="G7" s="8" t="s">
        <v>12</v>
      </c>
      <c r="H7" s="8" t="s">
        <v>13</v>
      </c>
      <c r="I7" s="8" t="s">
        <v>22</v>
      </c>
      <c r="J7" s="8" t="s">
        <v>23</v>
      </c>
      <c r="K7" s="66"/>
      <c r="L7" s="66"/>
      <c r="M7" s="68"/>
    </row>
    <row r="8" spans="2:13" ht="30" customHeight="1" x14ac:dyDescent="0.25">
      <c r="B8" s="64"/>
      <c r="C8" s="66"/>
      <c r="D8" s="66"/>
      <c r="E8" s="66"/>
      <c r="F8" s="7" t="s">
        <v>32</v>
      </c>
      <c r="G8" s="8" t="s">
        <v>32</v>
      </c>
      <c r="H8" s="8" t="s">
        <v>32</v>
      </c>
      <c r="I8" s="8" t="s">
        <v>32</v>
      </c>
      <c r="J8" s="8" t="s">
        <v>32</v>
      </c>
      <c r="K8" s="66"/>
      <c r="L8" s="66"/>
      <c r="M8" s="68"/>
    </row>
    <row r="9" spans="2:13" x14ac:dyDescent="0.25">
      <c r="B9" s="9">
        <v>1</v>
      </c>
      <c r="C9" s="8"/>
      <c r="D9" s="16"/>
      <c r="E9" s="16"/>
      <c r="F9" s="16"/>
      <c r="G9" s="16"/>
      <c r="H9" s="16"/>
      <c r="I9" s="16"/>
      <c r="J9" s="16"/>
      <c r="K9" s="15" t="str">
        <f>IFERROR(STDEV(F9,G9,H9,I9,J9)/L9,"")</f>
        <v/>
      </c>
      <c r="L9" s="17" t="str">
        <f>IFERROR(ROUND(AVERAGE(F9:J9),2),"")</f>
        <v/>
      </c>
      <c r="M9" s="18" t="str">
        <f>IFERROR(E9*L9,"")</f>
        <v/>
      </c>
    </row>
    <row r="10" spans="2:13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6"/>
      <c r="K10" s="15" t="str">
        <f t="shared" ref="K10:K11" si="0">IFERROR(STDEV(F10,G10,H10,I10,J10)/L10,"")</f>
        <v/>
      </c>
      <c r="L10" s="17" t="str">
        <f>IFERROR(ROUND(AVERAGE(H10:J10),2),"")</f>
        <v/>
      </c>
      <c r="M10" s="18" t="str">
        <f t="shared" ref="M10:M11" si="1">IFERROR(E10*L10,"")</f>
        <v/>
      </c>
    </row>
    <row r="11" spans="2:13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6"/>
      <c r="K11" s="15" t="str">
        <f t="shared" si="0"/>
        <v/>
      </c>
      <c r="L11" s="17" t="str">
        <f>IFERROR(ROUND(AVERAGE(H11:J11),2),"")</f>
        <v/>
      </c>
      <c r="M11" s="18" t="str">
        <f t="shared" si="1"/>
        <v/>
      </c>
    </row>
    <row r="12" spans="2:13" ht="16.5" thickBot="1" x14ac:dyDescent="0.3">
      <c r="B12" s="10"/>
      <c r="C12" s="61" t="s">
        <v>7</v>
      </c>
      <c r="D12" s="61"/>
      <c r="E12" s="61"/>
      <c r="F12" s="61"/>
      <c r="G12" s="61"/>
      <c r="H12" s="61"/>
      <c r="I12" s="61"/>
      <c r="J12" s="61"/>
      <c r="K12" s="61"/>
      <c r="L12" s="11"/>
      <c r="M12" s="19" t="e">
        <f>M9+M10+M11</f>
        <v>#VALUE!</v>
      </c>
    </row>
    <row r="14" spans="2:13" x14ac:dyDescent="0.25">
      <c r="B14" s="2" t="s">
        <v>8</v>
      </c>
    </row>
    <row r="15" spans="2:13" x14ac:dyDescent="0.25">
      <c r="B15" s="13"/>
      <c r="C15" s="14" t="s">
        <v>26</v>
      </c>
      <c r="F15" s="59"/>
      <c r="G15" s="59"/>
      <c r="K15" s="60" t="s">
        <v>27</v>
      </c>
      <c r="L15" s="60"/>
    </row>
    <row r="16" spans="2:13" s="6" customFormat="1" x14ac:dyDescent="0.25">
      <c r="B16" s="58" t="s">
        <v>24</v>
      </c>
      <c r="C16" s="58"/>
      <c r="D16" s="2"/>
      <c r="E16" s="2"/>
      <c r="F16" s="58" t="s">
        <v>15</v>
      </c>
      <c r="G16" s="58"/>
      <c r="K16" s="5" t="s">
        <v>16</v>
      </c>
    </row>
    <row r="17" spans="2:12" x14ac:dyDescent="0.25">
      <c r="B17" s="2"/>
      <c r="H17" s="2"/>
      <c r="I17" s="2"/>
      <c r="J17" s="2"/>
    </row>
    <row r="18" spans="2:12" x14ac:dyDescent="0.25">
      <c r="B18" s="2" t="s">
        <v>25</v>
      </c>
    </row>
    <row r="19" spans="2:12" x14ac:dyDescent="0.25">
      <c r="B19" s="4"/>
    </row>
    <row r="20" spans="2:12" x14ac:dyDescent="0.25">
      <c r="B20" s="3" t="s">
        <v>10</v>
      </c>
    </row>
    <row r="21" spans="2:12" x14ac:dyDescent="0.25">
      <c r="B21" s="4"/>
    </row>
    <row r="22" spans="2:12" x14ac:dyDescent="0.25">
      <c r="B22" s="4" t="s">
        <v>18</v>
      </c>
      <c r="F22" s="59"/>
      <c r="G22" s="59"/>
      <c r="K22" s="6" t="s">
        <v>27</v>
      </c>
      <c r="L22" s="6"/>
    </row>
    <row r="23" spans="2:12" x14ac:dyDescent="0.25">
      <c r="B23" s="4"/>
      <c r="F23" s="58" t="s">
        <v>15</v>
      </c>
      <c r="G23" s="58"/>
      <c r="K23" s="58" t="s">
        <v>9</v>
      </c>
      <c r="L23" s="58"/>
    </row>
    <row r="24" spans="2:12" x14ac:dyDescent="0.25">
      <c r="B24" s="4"/>
    </row>
    <row r="25" spans="2:12" x14ac:dyDescent="0.25">
      <c r="B25" s="4" t="s">
        <v>19</v>
      </c>
      <c r="F25" s="59"/>
      <c r="G25" s="59"/>
      <c r="K25" s="60" t="s">
        <v>27</v>
      </c>
      <c r="L25" s="60"/>
    </row>
    <row r="26" spans="2:12" x14ac:dyDescent="0.25">
      <c r="B26" s="4"/>
      <c r="F26" s="58" t="s">
        <v>15</v>
      </c>
      <c r="G26" s="58"/>
      <c r="H26" s="2"/>
      <c r="I26" s="2"/>
      <c r="J26" s="2"/>
      <c r="K26" s="58" t="s">
        <v>9</v>
      </c>
      <c r="L26" s="58"/>
    </row>
    <row r="27" spans="2:12" x14ac:dyDescent="0.25">
      <c r="B27" s="4"/>
    </row>
    <row r="28" spans="2:12" x14ac:dyDescent="0.25">
      <c r="B28" s="4" t="s">
        <v>28</v>
      </c>
      <c r="F28" s="59"/>
      <c r="G28" s="59"/>
      <c r="K28" s="60" t="s">
        <v>27</v>
      </c>
      <c r="L28" s="60"/>
    </row>
    <row r="29" spans="2:12" x14ac:dyDescent="0.25">
      <c r="B29" s="4"/>
      <c r="F29" s="58" t="s">
        <v>15</v>
      </c>
      <c r="G29" s="58"/>
      <c r="H29" s="2"/>
      <c r="I29" s="2"/>
      <c r="J29" s="2"/>
      <c r="K29" s="58" t="s">
        <v>9</v>
      </c>
      <c r="L29" s="58"/>
    </row>
    <row r="30" spans="2:12" x14ac:dyDescent="0.25">
      <c r="B30" s="4"/>
    </row>
    <row r="33" spans="2:13" x14ac:dyDescent="0.25">
      <c r="B33" s="12" t="s">
        <v>20</v>
      </c>
    </row>
    <row r="34" spans="2:13" ht="62.25" customHeight="1" x14ac:dyDescent="0.25">
      <c r="B34" s="55" t="s">
        <v>21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6" spans="2:13" x14ac:dyDescent="0.25">
      <c r="B36" s="57" t="s">
        <v>29</v>
      </c>
      <c r="C36" s="57"/>
    </row>
  </sheetData>
  <mergeCells count="28">
    <mergeCell ref="K15:L15"/>
    <mergeCell ref="B16:C16"/>
    <mergeCell ref="F16:G16"/>
    <mergeCell ref="K5:L5"/>
    <mergeCell ref="B3:M3"/>
    <mergeCell ref="B6:B8"/>
    <mergeCell ref="C6:C8"/>
    <mergeCell ref="D6:D8"/>
    <mergeCell ref="E6:E8"/>
    <mergeCell ref="K6:K8"/>
    <mergeCell ref="L6:L8"/>
    <mergeCell ref="M6:M8"/>
    <mergeCell ref="B36:C36"/>
    <mergeCell ref="B34:M34"/>
    <mergeCell ref="F6:J6"/>
    <mergeCell ref="F28:G28"/>
    <mergeCell ref="K28:L28"/>
    <mergeCell ref="F29:G29"/>
    <mergeCell ref="K29:L29"/>
    <mergeCell ref="F23:G23"/>
    <mergeCell ref="K23:L23"/>
    <mergeCell ref="F25:G25"/>
    <mergeCell ref="K25:L25"/>
    <mergeCell ref="F26:G26"/>
    <mergeCell ref="K26:L26"/>
    <mergeCell ref="F22:G22"/>
    <mergeCell ref="C12:K12"/>
    <mergeCell ref="F15:G15"/>
  </mergeCells>
  <pageMargins left="0.21" right="0.22" top="0.31" bottom="0.19" header="0.2" footer="0.19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NEW товары-услуги-работы</vt:lpstr>
      <vt:lpstr>4 КП </vt:lpstr>
      <vt:lpstr>5 КП </vt:lpstr>
      <vt:lpstr>'4 КП '!Область_печати</vt:lpstr>
      <vt:lpstr>'5 КП '!Область_печати</vt:lpstr>
      <vt:lpstr>'NEW товары-услуги-работы'!Область_печати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6812e3b20c6944458d467eb7730d9a6a</vt:lpwstr>
  </property>
</Properties>
</file>