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'1'!$A$1:$J$399</definedName>
  </definedNames>
  <calcPr fullPrecision="0"/>
</workbook>
</file>

<file path=xl/sharedStrings.xml><?xml version="1.0" encoding="utf-8"?>
<sst xmlns="http://schemas.openxmlformats.org/spreadsheetml/2006/main" count="142" uniqueCount="142">
  <si>
    <t xml:space="preserve">Приложение №1 к Техническому заданию </t>
  </si>
  <si>
    <t xml:space="preserve">ВЕДОМОСТЬ ОБЪЁМОВ И СТОИМОСТИ</t>
  </si>
  <si>
    <t xml:space="preserve">Установка освещения на участках км 9+000 - км 11+260 (п. Лермонтово), км 14+000 - км 16+700 (п. Солнечный, п. Чайка, п. Радужный), км 17+190 - км 17+800 (Мотокросс "Орленок"), км 18+100- км 19+100 (п. Пляхо, "Орленок"), км 31+000 - км 33+350 (п. Ольгинка),  км 40+700 - км 43+100 (п. Тюменский), км 43+000 - км 44+000 (п. Зорька), км 51+800- км 54+000 (Панорама-парк), км 77+070- км 77+850 (сан."Шепси"), км 82+030- км 82+580 (п. Магри, пост ДПС), км 102+200- км 104+000 (ост. Мамедова щель), км 111+360- км 114+000 (п. Солоники- север), км 119+000- км 120+100 (п. Каткова щель), км 131+250- км 135+450 (п. Головинка), км 138+970- км 139+750 (п. Якорная Щель- север), км 144+600- км 145+600 (сан. «Шексна»), км 156+610- км 157+760 (перевал Лоо), км 161+850- км 163+260 (сан. "Семашко"), км 170+430- км 171+430 (Мамайский перевал) автомобильной дороги А-147 Джубга - Сочи - граница с Республикой Абхазия, Краснодарский край</t>
  </si>
  <si>
    <t>№п/п</t>
  </si>
  <si>
    <t xml:space="preserve">Наименование конструктивных решений (элементов), комплексов (видов) работ, оборудования</t>
  </si>
  <si>
    <t xml:space="preserve">Ед. изм.</t>
  </si>
  <si>
    <t xml:space="preserve">Количество на 2027 год</t>
  </si>
  <si>
    <t xml:space="preserve">Количество на 2028 год</t>
  </si>
  <si>
    <t xml:space="preserve">Цена за единицу изм. с НДС руб. 2027 г</t>
  </si>
  <si>
    <t xml:space="preserve">Цена за единицу изм. с НДС руб. 2028 г</t>
  </si>
  <si>
    <t xml:space="preserve">Стоимость всего, руб. с НДС 2027 г</t>
  </si>
  <si>
    <t xml:space="preserve">Стоимость всего, руб. с НДС 2028 г</t>
  </si>
  <si>
    <t xml:space="preserve">Стоимость всего, руб. с НДС</t>
  </si>
  <si>
    <t xml:space="preserve">Установка освещения на участках км 9+000 - км 11+260 (п. Лермонтово), км 14+000 - км 16+700 (п. Солнечный, п. Чайка, п. Радужный), км 17+190 - км 17+800 (Мотокросс "Орленок"), км 18+100- км 19+100 (п. Пляхо, "Орленок"), км 31+000 - км 33+350 (п. Ольгинка),  км 40+700 - км 43+100 (п. Тюменский), км 43+000 - км 44+000 (п. Зорька), км 51+800- км 54+000 (Панорама-парк), км 77+070- км 77+850 (сан."Шепси"), км 82+030- км 82+580 (п. Магри, пост ДПС), км 102+200- км 104+000 (ост. Мамедова щель), км 111+360- км 114+000 (п. Солоники- север), км 119+000- км 120+100 (п. Каткова щель), км 131+250- км 135+450 (п. Головинка), км 138+970- км 139+750 (п. Якорная Щель- север), км 144+600- км 145+600 (сан. «Шексна»), км 156+610- км 157+760 (перевал Лоо), км 161+850- км 163+260 (сан. "Семашко"), км 170+430- км 171+430 (Мамайский перевал) автомобильной дороги А-147 Джубга - Сочи - граница с Республикой Абхазия, Краснодарский край, в том числе:</t>
  </si>
  <si>
    <t>усл.ед</t>
  </si>
  <si>
    <t>1.1</t>
  </si>
  <si>
    <t xml:space="preserve">км 9+000 - км 11+260 (п. Лермонтово)</t>
  </si>
  <si>
    <t xml:space="preserve">Производство работ осуществляется в стесненных условиях населенных пунктов</t>
  </si>
  <si>
    <t xml:space="preserve">Производство работ на одной половине проезжей части при систематическом движении транспорта на другой</t>
  </si>
  <si>
    <t xml:space="preserve">Монтажные работы освещения</t>
  </si>
  <si>
    <t>1</t>
  </si>
  <si>
    <t xml:space="preserve">Бурение грунта для установки закладной детали под опору </t>
  </si>
  <si>
    <t>шт</t>
  </si>
  <si>
    <t>2</t>
  </si>
  <si>
    <t xml:space="preserve">Бетонирование закладной детали</t>
  </si>
  <si>
    <t>3</t>
  </si>
  <si>
    <t xml:space="preserve">Установка закладной детали под опору освещения</t>
  </si>
  <si>
    <t>4</t>
  </si>
  <si>
    <t xml:space="preserve">Установка стальных опор промежуточных: свободностоящих, одностоечных массой до 2 т, с допустимой боковой статической нагрузкой в верхней части опоры 1000 кг</t>
  </si>
  <si>
    <t>5</t>
  </si>
  <si>
    <t xml:space="preserve">Установка стальных опор промежуточных: свободностоящих, одностоечных массой до 2 т, с допустимой боковой статической нагрузкой в верхней части опоры 400 кг</t>
  </si>
  <si>
    <t>6</t>
  </si>
  <si>
    <t xml:space="preserve">Установка светодиодных светильников 120 Вт</t>
  </si>
  <si>
    <t>7</t>
  </si>
  <si>
    <t xml:space="preserve">Установка вертикальной разметки на опору</t>
  </si>
  <si>
    <t xml:space="preserve">Монтаж провода СИП</t>
  </si>
  <si>
    <t>8</t>
  </si>
  <si>
    <t xml:space="preserve">Подвеска провода СИП-2</t>
  </si>
  <si>
    <t>м</t>
  </si>
  <si>
    <t xml:space="preserve">Монтаж шкафа УВР ШУНО КУЛОН</t>
  </si>
  <si>
    <t>9</t>
  </si>
  <si>
    <t xml:space="preserve">Установка шкафа УВР ШУНО</t>
  </si>
  <si>
    <t xml:space="preserve">Монтаж КТП 10/04 кВ с трансформатором ТМГ 40 кВА (кабель/кабель), тупиковая</t>
  </si>
  <si>
    <t>10</t>
  </si>
  <si>
    <t xml:space="preserve">Монтаж КТП</t>
  </si>
  <si>
    <t>компл</t>
  </si>
  <si>
    <t xml:space="preserve">Установка РЛК</t>
  </si>
  <si>
    <t>11</t>
  </si>
  <si>
    <t xml:space="preserve">Прокладка кабеля до точки подключения</t>
  </si>
  <si>
    <t>12</t>
  </si>
  <si>
    <t xml:space="preserve">Прокладка кабеля в земле</t>
  </si>
  <si>
    <t xml:space="preserve">Демонтажные работы</t>
  </si>
  <si>
    <t>13</t>
  </si>
  <si>
    <t xml:space="preserve">Демонтаж опор одностоечных</t>
  </si>
  <si>
    <t>14</t>
  </si>
  <si>
    <t xml:space="preserve">Опоры от демонтажа, возврат на базу содержания</t>
  </si>
  <si>
    <t>ПНР</t>
  </si>
  <si>
    <t>15</t>
  </si>
  <si>
    <t xml:space="preserve">Пуско-наладочные работы</t>
  </si>
  <si>
    <t>комплекс</t>
  </si>
  <si>
    <t xml:space="preserve">Технологическое присоединение </t>
  </si>
  <si>
    <t>16</t>
  </si>
  <si>
    <t xml:space="preserve">Технологическое присоединение к электрическим сетям</t>
  </si>
  <si>
    <t xml:space="preserve">ИТОГО с НДС и с коэффициентом недофинансирования 0,946611130 на 2027 год</t>
  </si>
  <si>
    <t>руб.</t>
  </si>
  <si>
    <t>1.2</t>
  </si>
  <si>
    <t xml:space="preserve">км 14+000 - км 16+700 (п. Солнечный, п. Чайка, п. Радужный)</t>
  </si>
  <si>
    <t>1.3</t>
  </si>
  <si>
    <t xml:space="preserve">км 17+190 - км 17+800 (Мотокросс "Орленок")</t>
  </si>
  <si>
    <t xml:space="preserve">При производстве работ в усложненных условиях: В горных условиях</t>
  </si>
  <si>
    <t xml:space="preserve">Подвеска провода СИП-2 напряжением от 0,4 кВ до 1 кВ на опорах, при 32 опорах на км линии: с использованием автогидроподъемника</t>
  </si>
  <si>
    <t>1.4</t>
  </si>
  <si>
    <t xml:space="preserve">км 18+100- км 19+100 (п. Пляхо, "Орленок")</t>
  </si>
  <si>
    <t>1.5</t>
  </si>
  <si>
    <t xml:space="preserve">км 31+000 - км 33+350 (п. Ольгинка)</t>
  </si>
  <si>
    <t>1.6</t>
  </si>
  <si>
    <t xml:space="preserve">км 40+700 - км 43+100 (п. Тюменский)</t>
  </si>
  <si>
    <t>1.7</t>
  </si>
  <si>
    <t xml:space="preserve">км 43+000 - км 44+000 (п. Зорька)</t>
  </si>
  <si>
    <t>1.8</t>
  </si>
  <si>
    <t xml:space="preserve">км 51+800- км 54+000 (Панорама-парк)</t>
  </si>
  <si>
    <t xml:space="preserve">Производство работ осуществляется в охранной зоне действующей воздушной линии электропередачи, вблизи объектов, находящихся под напряжением, внутри объектов капитального строительства, внутренняя проводка в которых не обесточена, если это приведет к ограничению действий рабочих в соответствии с требованиями техники безопасности</t>
  </si>
  <si>
    <t xml:space="preserve">Установка опор, светильников. в зоне ВЛ</t>
  </si>
  <si>
    <t xml:space="preserve">Монтаж КТП 10/04 кВ с трансформатором ТМГ 25 кВА (воздух/кабель), тупиковая</t>
  </si>
  <si>
    <t>17</t>
  </si>
  <si>
    <t xml:space="preserve">Технологическое присоединение</t>
  </si>
  <si>
    <t>18</t>
  </si>
  <si>
    <t xml:space="preserve">ИТОГО с НДС и с коэффициентом недофинансирования 0,946611126 на 2028 год.</t>
  </si>
  <si>
    <t>1.9</t>
  </si>
  <si>
    <t xml:space="preserve">км 77+070- км 77+850 (сан."Шепси")</t>
  </si>
  <si>
    <t>1.10</t>
  </si>
  <si>
    <t xml:space="preserve">км 82+030- км 82+580 (п. Магри, пост ДПС)</t>
  </si>
  <si>
    <t xml:space="preserve">Замена Трансформатор ТМГ 40 кВА</t>
  </si>
  <si>
    <t xml:space="preserve">Демонтаж светильников</t>
  </si>
  <si>
    <t>1.11</t>
  </si>
  <si>
    <t xml:space="preserve">км 102+200- км 104+000 (ост. Мамедова щель)</t>
  </si>
  <si>
    <t xml:space="preserve">Монтаж КТП 10/04 кВ с трансформатором ТМГ 25 кВА (кабель/кабель), проходная</t>
  </si>
  <si>
    <t xml:space="preserve">Монтаж КТП 10/04 кВ с трансформатором ТМГ 25 кВА</t>
  </si>
  <si>
    <t xml:space="preserve">1 комплект</t>
  </si>
  <si>
    <t>1.12</t>
  </si>
  <si>
    <t xml:space="preserve">км 111+360- км 114+000 (п. Солоники- север)</t>
  </si>
  <si>
    <t xml:space="preserve"> ПНР</t>
  </si>
  <si>
    <t>1.13</t>
  </si>
  <si>
    <t xml:space="preserve">км 119+000- км 120+100 (п. Каткова щель)</t>
  </si>
  <si>
    <t>1.14</t>
  </si>
  <si>
    <t xml:space="preserve">км 131+250- км 135+450 (п. Головинка)</t>
  </si>
  <si>
    <t>1.15</t>
  </si>
  <si>
    <t xml:space="preserve">км 138+970- км 139+750 (п. Якорная Щель- север)</t>
  </si>
  <si>
    <t>1.16</t>
  </si>
  <si>
    <t xml:space="preserve">км 144+600- км 145+600 (сан. «Шексна»)</t>
  </si>
  <si>
    <t xml:space="preserve">Монтаж 10/04 кВ с трансформатором ТМГ 25 кВА (воздух/кабель), тупиковая</t>
  </si>
  <si>
    <t xml:space="preserve"> Монтаж 10/04 кВ с трансформатором ТМГ 25 кВА (воздух/кабель), ТУПИКОВАЯ</t>
  </si>
  <si>
    <t>комплект</t>
  </si>
  <si>
    <t>1.17</t>
  </si>
  <si>
    <t xml:space="preserve">км 156+610- км 157+760 (перевал Лоо)</t>
  </si>
  <si>
    <t>1.18</t>
  </si>
  <si>
    <t xml:space="preserve">км 161+850- км 163+260 (сан. "Семашко")</t>
  </si>
  <si>
    <t>1.19</t>
  </si>
  <si>
    <t xml:space="preserve">км 170+430- км 171+430 (Мамайский перевал) </t>
  </si>
  <si>
    <t xml:space="preserve">Устройство ограждений</t>
  </si>
  <si>
    <t xml:space="preserve">ЖБО типа "Нью-Джерси" одностороннее</t>
  </si>
  <si>
    <t xml:space="preserve">Ограждения железобетонные парапетного типа для автомобильных дорог, стационарные, односторонние</t>
  </si>
  <si>
    <t>МБО</t>
  </si>
  <si>
    <t xml:space="preserve">Устройство металлических барьерных ограждений типа 21 ДО высотой 0,75 м механизированным способом, шаг стоек: 2 м</t>
  </si>
  <si>
    <t xml:space="preserve">Всего с НДС </t>
  </si>
  <si>
    <t xml:space="preserve">в том числе по годам:</t>
  </si>
  <si>
    <t xml:space="preserve">2026 год</t>
  </si>
  <si>
    <t xml:space="preserve">2027 год</t>
  </si>
  <si>
    <t xml:space="preserve">2028 год</t>
  </si>
  <si>
    <t>Согласовано:</t>
  </si>
  <si>
    <t xml:space="preserve">Заместитель начальника ООРСиСАД в г. Сочи</t>
  </si>
  <si>
    <t xml:space="preserve">Григоревский С.А.</t>
  </si>
  <si>
    <t xml:space="preserve">Начальник ООРСиСАД в г. Сочи</t>
  </si>
  <si>
    <t xml:space="preserve">Мудрак А.Н.</t>
  </si>
  <si>
    <t xml:space="preserve">Начальник отдела ценообразования и сметного нормирования</t>
  </si>
  <si>
    <t xml:space="preserve">Офицерова И.О.</t>
  </si>
  <si>
    <t xml:space="preserve">Заместитель главного инженера</t>
  </si>
  <si>
    <t xml:space="preserve">Жукотская Ю.В.</t>
  </si>
  <si>
    <t xml:space="preserve">Главный инженер</t>
  </si>
  <si>
    <t xml:space="preserve">Харламов И.С.</t>
  </si>
  <si>
    <t xml:space="preserve">Заместитель начальника</t>
  </si>
  <si>
    <t xml:space="preserve">Шешёлко М.Ю.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</si>
</sst>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,##0.00_-;\-* #,##0.00_-;_-* &quot;-&quot;??_-;_-@_-"/>
    <numFmt numFmtId="161" formatCode="_-* #,##0.00_р_._-;\-* #,##0.00_р_._-;_-* &quot;-&quot;??_р_._-;_-@_-"/>
    <numFmt numFmtId="162" formatCode="#,##0.000"/>
    <numFmt numFmtId="163" formatCode="0.000"/>
    <numFmt numFmtId="164" formatCode="0.0000"/>
    <numFmt numFmtId="165" formatCode="0.0"/>
    <numFmt numFmtId="166" formatCode="#,##0.0000"/>
  </numFmts>
  <fonts count="21">
    <font>
      <sz val="11.000000"/>
      <color theme="1"/>
      <name val="Calibri"/>
    </font>
    <font>
      <sz val="11.000000"/>
      <color theme="1"/>
      <name val="Calibri"/>
      <scheme val="minor"/>
    </font>
    <font>
      <sz val="10.000000"/>
      <name val="ISOCPEUR"/>
    </font>
    <font>
      <sz val="10.000000"/>
      <name val="Times New Roman"/>
    </font>
    <font>
      <sz val="10.000000"/>
      <name val="Arial Cyr"/>
    </font>
    <font>
      <sz val="11.000000"/>
      <color indexed="64"/>
      <name val="Times New Roman"/>
    </font>
    <font>
      <sz val="12.000000"/>
      <color indexed="64"/>
      <name val="Times New Roman"/>
    </font>
    <font>
      <sz val="12.000000"/>
      <color theme="1"/>
      <name val="Calibri"/>
      <scheme val="minor"/>
    </font>
    <font>
      <b/>
      <sz val="12.000000"/>
      <color theme="1"/>
      <name val="Times New Roman"/>
    </font>
    <font>
      <sz val="11.000000"/>
      <name val="Times New Roman"/>
    </font>
    <font>
      <b/>
      <sz val="11.000000"/>
      <color theme="1"/>
      <name val="Times New Roman"/>
    </font>
    <font>
      <b/>
      <sz val="11.000000"/>
      <color indexed="64"/>
      <name val="Times New Roman"/>
    </font>
    <font>
      <b/>
      <sz val="12.000000"/>
      <name val="Times New Roman"/>
    </font>
    <font>
      <b/>
      <sz val="11.000000"/>
      <name val="Times New Roman"/>
    </font>
    <font>
      <i/>
      <sz val="11.000000"/>
      <color indexed="64"/>
      <name val="Times New Roman"/>
    </font>
    <font>
      <i/>
      <sz val="10.000000"/>
      <color indexed="64"/>
      <name val="Times New Roman"/>
    </font>
    <font>
      <b/>
      <i/>
      <sz val="11.000000"/>
      <color indexed="64"/>
      <name val="Times New Roman"/>
    </font>
    <font>
      <b/>
      <sz val="12.000000"/>
      <color indexed="64"/>
      <name val="Times New Roman"/>
    </font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160" applyNumberFormat="1" applyFont="0" applyFill="0" applyBorder="0" applyProtection="0"/>
    <xf fontId="1" fillId="0" borderId="0" numFmtId="161" applyNumberFormat="1" applyFont="0" applyFill="0" applyBorder="0" applyProtection="0"/>
  </cellStyleXfs>
  <cellXfs count="115">
    <xf fontId="0" fillId="0" borderId="0" numFmtId="0" xfId="0"/>
    <xf fontId="5" fillId="0" borderId="0" numFmtId="0" xfId="0" applyFont="1"/>
    <xf fontId="5" fillId="0" borderId="0" numFmtId="0" xfId="0" applyFont="1" applyAlignment="1">
      <alignment vertical="center"/>
    </xf>
    <xf fontId="5" fillId="0" borderId="0" numFmtId="3" xfId="0" applyNumberFormat="1" applyFont="1" applyAlignment="1">
      <alignment horizontal="center" vertical="center"/>
    </xf>
    <xf fontId="6" fillId="0" borderId="0" numFmtId="0" xfId="0" applyFont="1" applyAlignment="1">
      <alignment horizontal="right" vertical="center"/>
    </xf>
    <xf fontId="7" fillId="0" borderId="0" numFmtId="0" xfId="0" applyFont="1"/>
    <xf fontId="8" fillId="0" borderId="0" numFmtId="0" xfId="0" applyFont="1" applyAlignment="1">
      <alignment horizontal="center"/>
    </xf>
    <xf fontId="9" fillId="0" borderId="1" numFmtId="0" xfId="0" applyFont="1" applyBorder="1" applyAlignment="1">
      <alignment horizontal="center" vertical="center" wrapText="1"/>
    </xf>
    <xf fontId="10" fillId="0" borderId="2" numFmtId="0" xfId="1" applyFont="1" applyBorder="1" applyAlignment="1">
      <alignment horizontal="center" vertical="center"/>
    </xf>
    <xf fontId="10" fillId="0" borderId="2" numFmtId="0" xfId="1" applyFont="1" applyBorder="1" applyAlignment="1">
      <alignment horizontal="center" vertical="center" wrapText="1"/>
    </xf>
    <xf fontId="11" fillId="2" borderId="2" numFmtId="0" xfId="0" applyFont="1" applyFill="1" applyBorder="1" applyAlignment="1">
      <alignment horizontal="center" vertical="center" wrapText="1"/>
    </xf>
    <xf fontId="10" fillId="0" borderId="2" numFmtId="1" xfId="1" applyNumberFormat="1" applyFont="1" applyBorder="1" applyAlignment="1">
      <alignment horizontal="center" vertical="center" wrapText="1"/>
    </xf>
    <xf fontId="8" fillId="2" borderId="2" numFmtId="3" xfId="0" applyNumberFormat="1" applyFont="1" applyFill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3" borderId="2" numFmtId="3" xfId="0" applyNumberFormat="1" applyFont="1" applyFill="1" applyBorder="1" applyAlignment="1">
      <alignment horizontal="center" vertical="center" wrapText="1"/>
    </xf>
    <xf fontId="8" fillId="0" borderId="2" numFmtId="3" xfId="0" applyNumberFormat="1" applyFont="1" applyBorder="1" applyAlignment="1">
      <alignment horizontal="center" vertical="center" wrapText="1"/>
    </xf>
    <xf fontId="5" fillId="0" borderId="1" numFmtId="0" xfId="0" applyFont="1" applyBorder="1"/>
    <xf fontId="5" fillId="0" borderId="2" numFmtId="0" xfId="0" applyFont="1" applyBorder="1" applyAlignment="1">
      <alignment horizontal="center" vertical="center"/>
    </xf>
    <xf fontId="5" fillId="3" borderId="2" numFmtId="0" xfId="0" applyFont="1" applyFill="1" applyBorder="1" applyAlignment="1">
      <alignment horizontal="center" vertical="center"/>
    </xf>
    <xf fontId="5" fillId="0" borderId="2" numFmtId="0" xfId="0" applyFont="1" applyBorder="1" applyAlignment="1">
      <alignment horizontal="left" vertical="center" wrapText="1"/>
    </xf>
    <xf fontId="12" fillId="0" borderId="2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/>
    </xf>
    <xf fontId="11" fillId="0" borderId="2" numFmtId="3" xfId="0" applyNumberFormat="1" applyFont="1" applyBorder="1" applyAlignment="1">
      <alignment horizontal="center" vertical="center"/>
    </xf>
    <xf fontId="5" fillId="4" borderId="0" numFmtId="0" xfId="0" applyFont="1" applyFill="1"/>
    <xf fontId="11" fillId="4" borderId="2" numFmtId="49" xfId="0" applyNumberFormat="1" applyFont="1" applyFill="1" applyBorder="1" applyAlignment="1">
      <alignment horizontal="center" vertical="center"/>
    </xf>
    <xf fontId="13" fillId="4" borderId="2" numFmtId="0" xfId="0" applyFont="1" applyFill="1" applyBorder="1" applyAlignment="1">
      <alignment horizontal="center" wrapText="1"/>
    </xf>
    <xf fontId="13" fillId="4" borderId="2" numFmtId="0" xfId="0" applyFont="1" applyFill="1" applyBorder="1" applyAlignment="1">
      <alignment wrapText="1"/>
    </xf>
    <xf fontId="13" fillId="0" borderId="2" numFmtId="0" xfId="0" applyFont="1" applyBorder="1" applyAlignment="1">
      <alignment wrapText="1"/>
    </xf>
    <xf fontId="14" fillId="0" borderId="2" numFmtId="0" xfId="0" applyFont="1" applyBorder="1" applyAlignment="1">
      <alignment vertical="center"/>
    </xf>
    <xf fontId="15" fillId="0" borderId="2" numFmtId="0" xfId="0" applyFont="1" applyBorder="1" applyAlignment="1">
      <alignment vertical="center" wrapText="1"/>
    </xf>
    <xf fontId="14" fillId="2" borderId="2" numFmtId="0" xfId="0" applyFont="1" applyFill="1" applyBorder="1" applyAlignment="1">
      <alignment vertical="center"/>
    </xf>
    <xf fontId="14" fillId="3" borderId="2" numFmtId="0" xfId="0" applyFont="1" applyFill="1" applyBorder="1" applyAlignment="1">
      <alignment vertical="center"/>
    </xf>
    <xf fontId="14" fillId="0" borderId="2" numFmtId="3" xfId="0" applyNumberFormat="1" applyFont="1" applyBorder="1" applyAlignment="1">
      <alignment vertical="center"/>
    </xf>
    <xf fontId="14" fillId="0" borderId="2" numFmtId="0" xfId="0" applyFont="1" applyBorder="1" applyAlignment="1">
      <alignment vertical="center" wrapText="1"/>
    </xf>
    <xf fontId="14" fillId="2" borderId="2" numFmtId="0" xfId="0" applyFont="1" applyFill="1" applyBorder="1" applyAlignment="1">
      <alignment vertical="center" wrapText="1"/>
    </xf>
    <xf fontId="14" fillId="3" borderId="2" numFmtId="0" xfId="0" applyFont="1" applyFill="1" applyBorder="1" applyAlignment="1">
      <alignment vertical="center" wrapText="1"/>
    </xf>
    <xf fontId="14" fillId="0" borderId="2" numFmtId="3" xfId="0" applyNumberFormat="1" applyFont="1" applyBorder="1" applyAlignment="1">
      <alignment vertical="center" wrapText="1"/>
    </xf>
    <xf fontId="11" fillId="0" borderId="2" numFmtId="0" xfId="0" applyFont="1" applyBorder="1" applyAlignment="1">
      <alignment vertical="top" wrapText="1"/>
    </xf>
    <xf fontId="11" fillId="0" borderId="2" numFmtId="0" xfId="0" applyFont="1" applyBorder="1" applyAlignment="1">
      <alignment horizontal="center" vertical="top" wrapText="1"/>
    </xf>
    <xf fontId="11" fillId="2" borderId="2" numFmtId="0" xfId="0" applyFont="1" applyFill="1" applyBorder="1" applyAlignment="1">
      <alignment vertical="top" wrapText="1"/>
    </xf>
    <xf fontId="11" fillId="3" borderId="2" numFmtId="0" xfId="0" applyFont="1" applyFill="1" applyBorder="1" applyAlignment="1">
      <alignment vertical="top" wrapText="1"/>
    </xf>
    <xf fontId="11" fillId="0" borderId="2" numFmtId="3" xfId="0" applyNumberFormat="1" applyFont="1" applyBorder="1" applyAlignment="1">
      <alignment vertical="top" wrapText="1"/>
    </xf>
    <xf fontId="5" fillId="0" borderId="2" numFmtId="49" xfId="0" applyNumberFormat="1" applyFont="1" applyBorder="1" applyAlignment="1">
      <alignment horizontal="center" vertical="top" wrapText="1"/>
    </xf>
    <xf fontId="5" fillId="0" borderId="2" numFmtId="0" xfId="0" applyFont="1" applyBorder="1" applyAlignment="1">
      <alignment vertical="top" wrapText="1"/>
    </xf>
    <xf fontId="5" fillId="0" borderId="2" numFmtId="0" xfId="0" applyFont="1" applyBorder="1" applyAlignment="1">
      <alignment horizontal="center" vertical="center" wrapText="1"/>
    </xf>
    <xf fontId="5" fillId="2" borderId="2" numFmtId="1" xfId="0" applyNumberFormat="1" applyFont="1" applyFill="1" applyBorder="1" applyAlignment="1">
      <alignment horizontal="center" vertical="center" wrapText="1"/>
    </xf>
    <xf fontId="5" fillId="0" borderId="2" numFmtId="0" xfId="0" applyFont="1" applyBorder="1" applyAlignment="1">
      <alignment vertical="center"/>
    </xf>
    <xf fontId="5" fillId="2" borderId="2" numFmtId="4" xfId="0" applyNumberFormat="1" applyFont="1" applyFill="1" applyBorder="1" applyAlignment="1">
      <alignment horizontal="center" vertical="center" wrapText="1"/>
    </xf>
    <xf fontId="5" fillId="0" borderId="2" numFmtId="4" xfId="0" applyNumberFormat="1" applyFont="1" applyBorder="1" applyAlignment="1">
      <alignment horizontal="center" vertical="center" wrapText="1"/>
    </xf>
    <xf fontId="5" fillId="3" borderId="2" numFmtId="3" xfId="0" applyNumberFormat="1" applyFont="1" applyFill="1" applyBorder="1" applyAlignment="1">
      <alignment horizontal="center" vertical="center" wrapText="1"/>
    </xf>
    <xf fontId="5" fillId="0" borderId="2" numFmtId="3" xfId="0" applyNumberFormat="1" applyFont="1" applyBorder="1" applyAlignment="1">
      <alignment horizontal="center" vertical="center" wrapText="1"/>
    </xf>
    <xf fontId="5" fillId="0" borderId="0" numFmtId="3" xfId="0" applyNumberFormat="1" applyFont="1"/>
    <xf fontId="5" fillId="2" borderId="2" numFmtId="162" xfId="0" applyNumberFormat="1" applyFont="1" applyFill="1" applyBorder="1" applyAlignment="1">
      <alignment horizontal="center" vertical="center" wrapText="1"/>
    </xf>
    <xf fontId="5" fillId="5" borderId="2" numFmtId="1" xfId="0" applyNumberFormat="1" applyFont="1" applyFill="1" applyBorder="1" applyAlignment="1">
      <alignment horizontal="center" vertical="center" wrapText="1"/>
    </xf>
    <xf fontId="16" fillId="0" borderId="2" numFmtId="0" xfId="0" applyFont="1" applyBorder="1" applyAlignment="1">
      <alignment vertical="top" wrapText="1"/>
    </xf>
    <xf fontId="16" fillId="0" borderId="2" numFmtId="0" xfId="0" applyFont="1" applyBorder="1" applyAlignment="1">
      <alignment horizontal="center" vertical="top" wrapText="1"/>
    </xf>
    <xf fontId="16" fillId="2" borderId="2" numFmtId="0" xfId="0" applyFont="1" applyFill="1" applyBorder="1" applyAlignment="1">
      <alignment vertical="top" wrapText="1"/>
    </xf>
    <xf fontId="5" fillId="0" borderId="2" numFmtId="0" xfId="0" applyFont="1" applyBorder="1"/>
    <xf fontId="17" fillId="0" borderId="2" numFmtId="0" xfId="0" applyFont="1" applyBorder="1" applyAlignment="1">
      <alignment wrapText="1"/>
    </xf>
    <xf fontId="5" fillId="2" borderId="2" numFmtId="0" xfId="0" applyFont="1" applyFill="1" applyBorder="1" applyAlignment="1">
      <alignment vertical="center"/>
    </xf>
    <xf fontId="11" fillId="3" borderId="2" numFmtId="3" xfId="0" applyNumberFormat="1" applyFont="1" applyFill="1" applyBorder="1" applyAlignment="1">
      <alignment horizontal="center" vertical="center" wrapText="1"/>
    </xf>
    <xf fontId="11" fillId="0" borderId="2" numFmtId="4" xfId="0" applyNumberFormat="1" applyFont="1" applyBorder="1" applyAlignment="1">
      <alignment horizontal="center" vertical="center" wrapText="1"/>
    </xf>
    <xf fontId="11" fillId="0" borderId="2" numFmtId="3" xfId="0" applyNumberFormat="1" applyFont="1" applyBorder="1" applyAlignment="1">
      <alignment horizontal="center" vertical="center" wrapText="1"/>
    </xf>
    <xf fontId="11" fillId="4" borderId="0" numFmtId="0" xfId="0" applyFont="1" applyFill="1"/>
    <xf fontId="13" fillId="4" borderId="2" numFmtId="0" xfId="0" applyFont="1" applyFill="1" applyBorder="1" applyAlignment="1">
      <alignment horizontal="center" vertical="center" wrapText="1"/>
    </xf>
    <xf fontId="11" fillId="4" borderId="2" numFmtId="0" xfId="0" applyFont="1" applyFill="1" applyBorder="1"/>
    <xf fontId="11" fillId="0" borderId="2" numFmtId="3" xfId="0" applyNumberFormat="1" applyFont="1" applyBorder="1"/>
    <xf fontId="5" fillId="0" borderId="2" numFmtId="1" xfId="0" applyNumberFormat="1" applyFont="1" applyBorder="1" applyAlignment="1">
      <alignment horizontal="center" vertical="center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3" xfId="0" applyNumberFormat="1" applyFont="1" applyBorder="1" applyAlignment="1">
      <alignment horizontal="center" vertical="center" wrapText="1"/>
    </xf>
    <xf fontId="5" fillId="0" borderId="2" numFmtId="164" xfId="0" applyNumberFormat="1" applyFont="1" applyBorder="1" applyAlignment="1">
      <alignment horizontal="center" vertical="center" wrapText="1"/>
    </xf>
    <xf fontId="5" fillId="0" borderId="2" numFmtId="165" xfId="0" applyNumberFormat="1" applyFont="1" applyBorder="1" applyAlignment="1">
      <alignment horizontal="center" vertical="center" wrapText="1"/>
    </xf>
    <xf fontId="5" fillId="2" borderId="2" numFmtId="2" xfId="0" applyNumberFormat="1" applyFont="1" applyFill="1" applyBorder="1" applyAlignment="1">
      <alignment horizontal="center" vertical="center" wrapText="1"/>
    </xf>
    <xf fontId="5" fillId="2" borderId="2" numFmtId="165" xfId="0" applyNumberFormat="1" applyFont="1" applyFill="1" applyBorder="1" applyAlignment="1">
      <alignment horizontal="center" vertical="center" wrapText="1"/>
    </xf>
    <xf fontId="11" fillId="0" borderId="2" numFmtId="0" xfId="0" applyFont="1" applyBorder="1" applyAlignment="1">
      <alignment vertical="top"/>
    </xf>
    <xf fontId="11" fillId="2" borderId="2" numFmtId="0" xfId="0" applyFont="1" applyFill="1" applyBorder="1" applyAlignment="1">
      <alignment vertical="top"/>
    </xf>
    <xf fontId="11" fillId="0" borderId="2" numFmtId="3" xfId="0" applyNumberFormat="1" applyFont="1" applyBorder="1" applyAlignment="1">
      <alignment vertical="top"/>
    </xf>
    <xf fontId="5" fillId="2" borderId="2" numFmtId="166" xfId="0" applyNumberFormat="1" applyFont="1" applyFill="1" applyBorder="1" applyAlignment="1">
      <alignment horizontal="center" vertical="center" wrapText="1"/>
    </xf>
    <xf fontId="5" fillId="4" borderId="2" numFmtId="0" xfId="0" applyFont="1" applyFill="1" applyBorder="1"/>
    <xf fontId="5" fillId="0" borderId="2" numFmtId="3" xfId="0" applyNumberFormat="1" applyFont="1" applyBorder="1"/>
    <xf fontId="5" fillId="0" borderId="2" numFmtId="162" xfId="0" applyNumberFormat="1" applyFont="1" applyBorder="1" applyAlignment="1">
      <alignment horizontal="center" vertical="center" wrapText="1"/>
    </xf>
    <xf fontId="5" fillId="4" borderId="0" numFmtId="0" xfId="0" applyFont="1" applyFill="1" applyAlignment="1">
      <alignment wrapText="1"/>
    </xf>
    <xf fontId="5" fillId="4" borderId="2" numFmtId="0" xfId="0" applyFont="1" applyFill="1" applyBorder="1" applyAlignment="1">
      <alignment wrapText="1"/>
    </xf>
    <xf fontId="5" fillId="0" borderId="0" numFmtId="0" xfId="0" applyFont="1" applyAlignment="1">
      <alignment wrapText="1"/>
    </xf>
    <xf fontId="5" fillId="2" borderId="2" numFmtId="163" xfId="0" applyNumberFormat="1" applyFont="1" applyFill="1" applyBorder="1" applyAlignment="1">
      <alignment horizontal="center" vertical="center" wrapText="1"/>
    </xf>
    <xf fontId="5" fillId="2" borderId="2" numFmtId="164" xfId="0" applyNumberFormat="1" applyFont="1" applyFill="1" applyBorder="1" applyAlignment="1">
      <alignment horizontal="center" vertical="center" wrapText="1"/>
    </xf>
    <xf fontId="12" fillId="6" borderId="2" numFmtId="0" xfId="2" applyFont="1" applyFill="1" applyBorder="1" applyAlignment="1">
      <alignment vertical="top" wrapText="1"/>
    </xf>
    <xf fontId="8" fillId="0" borderId="2" numFmtId="0" xfId="0" applyFont="1" applyBorder="1" applyAlignment="1">
      <alignment horizontal="center" vertical="center"/>
    </xf>
    <xf fontId="18" fillId="6" borderId="2" numFmtId="1" xfId="0" applyNumberFormat="1" applyFont="1" applyFill="1" applyBorder="1" applyAlignment="1">
      <alignment vertical="center"/>
    </xf>
    <xf fontId="17" fillId="6" borderId="2" numFmtId="3" xfId="0" applyNumberFormat="1" applyFont="1" applyFill="1" applyBorder="1" applyAlignment="1">
      <alignment horizontal="center" vertical="center" wrapText="1"/>
    </xf>
    <xf fontId="18" fillId="0" borderId="2" numFmtId="0" xfId="0" applyFont="1" applyBorder="1" applyAlignment="1">
      <alignment horizontal="center" vertical="center" wrapText="1"/>
    </xf>
    <xf fontId="17" fillId="0" borderId="2" numFmtId="3" xfId="0" applyNumberFormat="1" applyFont="1" applyBorder="1" applyAlignment="1">
      <alignment horizontal="center" vertical="center" wrapText="1"/>
    </xf>
    <xf fontId="12" fillId="0" borderId="2" numFmtId="49" xfId="1" applyNumberFormat="1" applyFont="1" applyBorder="1" applyAlignment="1">
      <alignment horizontal="left" vertical="center" wrapText="1"/>
    </xf>
    <xf fontId="12" fillId="0" borderId="2" numFmtId="49" xfId="1" applyNumberFormat="1" applyFont="1" applyBorder="1" applyAlignment="1">
      <alignment horizontal="center" vertical="center" wrapText="1"/>
    </xf>
    <xf fontId="19" fillId="0" borderId="2" numFmtId="1" xfId="1" applyNumberFormat="1" applyFont="1" applyBorder="1" applyAlignment="1">
      <alignment horizontal="center" vertical="center"/>
    </xf>
    <xf fontId="19" fillId="0" borderId="2" numFmtId="4" xfId="7" applyNumberFormat="1" applyFont="1" applyBorder="1" applyAlignment="1">
      <alignment horizontal="center" vertical="center" wrapText="1"/>
    </xf>
    <xf fontId="12" fillId="0" borderId="2" numFmtId="3" xfId="7" applyNumberFormat="1" applyFont="1" applyBorder="1" applyAlignment="1">
      <alignment horizontal="center" vertical="center" wrapText="1"/>
    </xf>
    <xf fontId="12" fillId="0" borderId="0" numFmtId="0" xfId="0" applyFont="1" applyAlignment="1">
      <alignment horizontal="left" vertical="center" wrapText="1"/>
    </xf>
    <xf fontId="8" fillId="0" borderId="0" numFmtId="0" xfId="0" applyFont="1" applyAlignment="1">
      <alignment horizontal="center" vertical="center"/>
    </xf>
    <xf fontId="18" fillId="6" borderId="0" numFmtId="0" xfId="0" applyFont="1" applyFill="1" applyAlignment="1">
      <alignment vertical="center"/>
    </xf>
    <xf fontId="17" fillId="6" borderId="0" numFmtId="4" xfId="0" applyNumberFormat="1" applyFont="1" applyFill="1" applyAlignment="1">
      <alignment horizontal="center" vertical="center" wrapText="1"/>
    </xf>
    <xf fontId="17" fillId="6" borderId="0" numFmtId="3" xfId="0" applyNumberFormat="1" applyFont="1" applyFill="1" applyAlignment="1">
      <alignment horizontal="center" vertical="center" wrapText="1"/>
    </xf>
    <xf fontId="9" fillId="0" borderId="0" numFmtId="0" xfId="0" applyFont="1"/>
    <xf fontId="19" fillId="6" borderId="0" numFmtId="0" xfId="0" applyFont="1" applyFill="1" applyAlignment="1" applyProtection="1">
      <alignment horizontal="left" vertical="center" wrapText="1"/>
      <protection locked="0"/>
    </xf>
    <xf fontId="20" fillId="0" borderId="0" numFmtId="0" xfId="0" applyFont="1" applyAlignment="1">
      <alignment vertical="center"/>
    </xf>
    <xf fontId="20" fillId="6" borderId="0" numFmtId="0" xfId="0" applyFont="1" applyFill="1" applyAlignment="1">
      <alignment vertical="center"/>
    </xf>
    <xf fontId="18" fillId="0" borderId="0" numFmtId="0" xfId="0" applyFont="1" applyAlignment="1">
      <alignment horizontal="left" vertical="center"/>
    </xf>
    <xf fontId="11" fillId="6" borderId="0" numFmtId="3" xfId="0" applyNumberFormat="1" applyFont="1" applyFill="1" applyAlignment="1">
      <alignment horizontal="center" vertical="center" wrapText="1"/>
    </xf>
    <xf fontId="9" fillId="0" borderId="0" numFmtId="0" xfId="0" applyFont="1" applyAlignment="1">
      <alignment vertical="center"/>
    </xf>
    <xf fontId="9" fillId="0" borderId="0" numFmtId="3" xfId="0" applyNumberFormat="1" applyFont="1" applyAlignment="1">
      <alignment horizontal="center" vertical="center"/>
    </xf>
    <xf fontId="9" fillId="6" borderId="0" numFmtId="0" xfId="0" applyFont="1" applyFill="1" applyAlignment="1">
      <alignment horizontal="center" vertical="center" wrapText="1"/>
    </xf>
    <xf fontId="19" fillId="0" borderId="0" numFmtId="0" xfId="0" applyFont="1" applyAlignment="1" applyProtection="1">
      <alignment horizontal="left" vertical="center"/>
      <protection locked="0"/>
    </xf>
    <xf fontId="9" fillId="6" borderId="0" numFmtId="3" xfId="0" applyNumberFormat="1" applyFont="1" applyFill="1" applyAlignment="1">
      <alignment horizontal="center" vertical="center" wrapText="1"/>
    </xf>
    <xf fontId="18" fillId="0" borderId="0" numFmtId="0" xfId="0" applyFont="1" applyAlignment="1">
      <alignment vertical="center"/>
    </xf>
    <xf fontId="20" fillId="0" borderId="0" numFmtId="3" xfId="0" applyNumberFormat="1" applyFont="1" applyAlignment="1">
      <alignment horizontal="center" vertical="center"/>
    </xf>
  </cellXfs>
  <cellStyles count="9">
    <cellStyle name="Обычный" xfId="0" builtinId="0"/>
    <cellStyle name="Обычный 2" xfId="1"/>
    <cellStyle name="Обычный 2 3" xfId="2"/>
    <cellStyle name="Обычный 3" xfId="3"/>
    <cellStyle name="Обычный 4" xfId="4"/>
    <cellStyle name="Обычный 5" xfId="5"/>
    <cellStyle name="Обычный 6" xfId="6"/>
    <cellStyle name="Финансовый 2" xfId="7"/>
    <cellStyle name="Финансовый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7" zoomScale="100" workbookViewId="0">
      <selection activeCell="D15" activeCellId="0" sqref="D15:D16"/>
    </sheetView>
  </sheetViews>
  <sheetFormatPr defaultColWidth="9.140625" defaultRowHeight="14.25"/>
  <cols>
    <col customWidth="1" min="1" max="1" style="1" width="6.140625"/>
    <col customWidth="1" min="2" max="2" style="1" width="56.85546875"/>
    <col customWidth="1" min="3" max="3" style="2" width="11.28515625"/>
    <col customWidth="1" min="4" max="4" style="2" width="13.7109375"/>
    <col customWidth="1" min="5" max="5" style="2" width="14.140625"/>
    <col bestFit="1" customWidth="1" min="6" max="7" style="2" width="18.28515625"/>
    <col customWidth="1" min="8" max="9" style="2" width="18.28515625"/>
    <col customWidth="1" min="10" max="10" style="3" width="19"/>
    <col min="11" max="16384" style="1" width="9.140625"/>
  </cols>
  <sheetData>
    <row r="1" ht="11.25" customHeight="1">
      <c r="J1" s="4" t="s">
        <v>0</v>
      </c>
    </row>
    <row r="2" ht="11.25" customHeight="1">
      <c r="J2" s="4"/>
    </row>
    <row r="3" s="5" customFormat="1" ht="20.2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5"/>
      <c r="L3" s="5"/>
    </row>
    <row r="4" ht="102.7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</row>
    <row r="5" ht="45">
      <c r="A5" s="8" t="s">
        <v>3</v>
      </c>
      <c r="B5" s="9" t="s">
        <v>4</v>
      </c>
      <c r="C5" s="8" t="s">
        <v>5</v>
      </c>
      <c r="D5" s="10" t="s">
        <v>6</v>
      </c>
      <c r="E5" s="11" t="s">
        <v>7</v>
      </c>
      <c r="F5" s="12" t="s">
        <v>8</v>
      </c>
      <c r="G5" s="13" t="s">
        <v>9</v>
      </c>
      <c r="H5" s="14" t="s">
        <v>10</v>
      </c>
      <c r="I5" s="15" t="s">
        <v>11</v>
      </c>
      <c r="J5" s="15" t="s">
        <v>12</v>
      </c>
    </row>
    <row r="6" s="16" customFormat="1" ht="12" customHeight="1">
      <c r="A6" s="17">
        <v>1</v>
      </c>
      <c r="B6" s="17">
        <v>2</v>
      </c>
      <c r="C6" s="17">
        <v>3</v>
      </c>
      <c r="D6" s="10">
        <v>4</v>
      </c>
      <c r="E6" s="17">
        <v>5</v>
      </c>
      <c r="F6" s="12">
        <v>6</v>
      </c>
      <c r="G6" s="17">
        <v>7</v>
      </c>
      <c r="H6" s="18">
        <v>8</v>
      </c>
      <c r="I6" s="17">
        <v>9</v>
      </c>
      <c r="J6" s="17">
        <v>10</v>
      </c>
      <c r="K6" s="16"/>
      <c r="L6" s="16"/>
    </row>
    <row r="7" s="1" customFormat="1" ht="262.5" customHeight="1">
      <c r="A7" s="17"/>
      <c r="B7" s="19" t="s">
        <v>13</v>
      </c>
      <c r="C7" s="20" t="s">
        <v>14</v>
      </c>
      <c r="D7" s="21">
        <v>1</v>
      </c>
      <c r="E7" s="21"/>
      <c r="F7" s="17"/>
      <c r="G7" s="17"/>
      <c r="H7" s="17"/>
      <c r="I7" s="17"/>
      <c r="J7" s="22">
        <f>J387</f>
        <v>724441320</v>
      </c>
      <c r="K7" s="1"/>
      <c r="L7" s="1"/>
    </row>
    <row r="8" s="23" customFormat="1" ht="15" customHeight="1">
      <c r="A8" s="24" t="s">
        <v>15</v>
      </c>
      <c r="B8" s="25" t="s">
        <v>16</v>
      </c>
      <c r="C8" s="26"/>
      <c r="D8" s="26"/>
      <c r="E8" s="26"/>
      <c r="F8" s="26"/>
      <c r="G8" s="26"/>
      <c r="H8" s="26"/>
      <c r="I8" s="27"/>
      <c r="J8" s="26"/>
      <c r="K8" s="1"/>
      <c r="L8" s="1"/>
    </row>
    <row r="9" s="1" customFormat="1" ht="24">
      <c r="A9" s="28"/>
      <c r="B9" s="29" t="s">
        <v>17</v>
      </c>
      <c r="C9" s="28"/>
      <c r="D9" s="30"/>
      <c r="E9" s="28"/>
      <c r="F9" s="30"/>
      <c r="G9" s="28"/>
      <c r="H9" s="31"/>
      <c r="I9" s="32"/>
      <c r="J9" s="28"/>
    </row>
    <row r="10" s="1" customFormat="1" ht="30" customHeight="1">
      <c r="A10" s="33"/>
      <c r="B10" s="29" t="s">
        <v>18</v>
      </c>
      <c r="C10" s="33"/>
      <c r="D10" s="34"/>
      <c r="E10" s="33"/>
      <c r="F10" s="34"/>
      <c r="G10" s="33"/>
      <c r="H10" s="35"/>
      <c r="I10" s="36"/>
      <c r="J10" s="33"/>
    </row>
    <row r="11" ht="15" customHeight="1">
      <c r="A11" s="37"/>
      <c r="B11" s="38" t="s">
        <v>19</v>
      </c>
      <c r="C11" s="37"/>
      <c r="D11" s="39"/>
      <c r="E11" s="37"/>
      <c r="F11" s="39"/>
      <c r="G11" s="37"/>
      <c r="H11" s="40"/>
      <c r="I11" s="41"/>
      <c r="J11" s="37"/>
    </row>
    <row r="12" s="1" customFormat="1">
      <c r="A12" s="42" t="s">
        <v>20</v>
      </c>
      <c r="B12" s="43" t="s">
        <v>21</v>
      </c>
      <c r="C12" s="44" t="s">
        <v>22</v>
      </c>
      <c r="D12" s="45">
        <v>110</v>
      </c>
      <c r="E12" s="46"/>
      <c r="F12" s="47">
        <f>ROUND(H12/D12,2)</f>
        <v>30626</v>
      </c>
      <c r="G12" s="48"/>
      <c r="H12" s="49">
        <v>3368860</v>
      </c>
      <c r="I12" s="50"/>
      <c r="J12" s="50">
        <f t="shared" ref="J12:J75" si="0">H12+I12</f>
        <v>3368860</v>
      </c>
      <c r="L12" s="51"/>
    </row>
    <row r="13" s="1" customFormat="1">
      <c r="A13" s="42" t="s">
        <v>23</v>
      </c>
      <c r="B13" s="43" t="s">
        <v>24</v>
      </c>
      <c r="C13" s="44" t="s">
        <v>22</v>
      </c>
      <c r="D13" s="45">
        <v>110</v>
      </c>
      <c r="E13" s="46"/>
      <c r="F13" s="52">
        <f t="shared" ref="F13:F14" si="1">ROUND(H13/D13,3)</f>
        <v>9679.9449999999997</v>
      </c>
      <c r="G13" s="48"/>
      <c r="H13" s="49">
        <v>1064794</v>
      </c>
      <c r="I13" s="50"/>
      <c r="J13" s="50">
        <f t="shared" si="0"/>
        <v>1064794</v>
      </c>
      <c r="L13" s="51"/>
    </row>
    <row r="14" s="1" customFormat="1">
      <c r="A14" s="42" t="s">
        <v>25</v>
      </c>
      <c r="B14" s="43" t="s">
        <v>26</v>
      </c>
      <c r="C14" s="44" t="s">
        <v>22</v>
      </c>
      <c r="D14" s="45">
        <v>110</v>
      </c>
      <c r="E14" s="46"/>
      <c r="F14" s="52">
        <f t="shared" si="1"/>
        <v>99104.845000000001</v>
      </c>
      <c r="G14" s="48"/>
      <c r="H14" s="49">
        <v>10901533</v>
      </c>
      <c r="I14" s="50"/>
      <c r="J14" s="50">
        <f t="shared" si="0"/>
        <v>10901533</v>
      </c>
      <c r="L14" s="51"/>
    </row>
    <row r="15" s="1" customFormat="1" ht="47.25" customHeight="1">
      <c r="A15" s="42" t="s">
        <v>27</v>
      </c>
      <c r="B15" s="43" t="s">
        <v>28</v>
      </c>
      <c r="C15" s="44" t="s">
        <v>22</v>
      </c>
      <c r="D15" s="53">
        <v>110</v>
      </c>
      <c r="E15" s="46"/>
      <c r="F15" s="47">
        <f t="shared" ref="F15:F78" si="2">ROUND(H15/D15,2)</f>
        <v>277125.02000000002</v>
      </c>
      <c r="G15" s="48"/>
      <c r="H15" s="49">
        <v>30483752</v>
      </c>
      <c r="I15" s="50"/>
      <c r="J15" s="50">
        <f t="shared" si="0"/>
        <v>30483752</v>
      </c>
      <c r="L15" s="51"/>
    </row>
    <row r="16" s="1" customFormat="1" ht="47.25" customHeight="1">
      <c r="A16" s="42" t="s">
        <v>29</v>
      </c>
      <c r="B16" s="43" t="s">
        <v>30</v>
      </c>
      <c r="C16" s="44" t="s">
        <v>22</v>
      </c>
      <c r="D16" s="53">
        <v>4</v>
      </c>
      <c r="E16" s="46"/>
      <c r="F16" s="47">
        <f t="shared" si="2"/>
        <v>177825.5</v>
      </c>
      <c r="G16" s="48"/>
      <c r="H16" s="49">
        <v>711302</v>
      </c>
      <c r="I16" s="50"/>
      <c r="J16" s="50">
        <f t="shared" si="0"/>
        <v>711302</v>
      </c>
      <c r="L16" s="51"/>
    </row>
    <row r="17" s="1" customFormat="1">
      <c r="A17" s="42" t="s">
        <v>31</v>
      </c>
      <c r="B17" s="43" t="s">
        <v>32</v>
      </c>
      <c r="C17" s="44" t="s">
        <v>22</v>
      </c>
      <c r="D17" s="45">
        <v>118</v>
      </c>
      <c r="E17" s="46"/>
      <c r="F17" s="47">
        <f t="shared" si="2"/>
        <v>71384.400000000009</v>
      </c>
      <c r="G17" s="48"/>
      <c r="H17" s="49">
        <v>8423359</v>
      </c>
      <c r="I17" s="50"/>
      <c r="J17" s="50">
        <f t="shared" si="0"/>
        <v>8423359</v>
      </c>
      <c r="L17" s="51"/>
    </row>
    <row r="18" s="1" customFormat="1">
      <c r="A18" s="42" t="s">
        <v>33</v>
      </c>
      <c r="B18" s="43" t="s">
        <v>34</v>
      </c>
      <c r="C18" s="44" t="s">
        <v>22</v>
      </c>
      <c r="D18" s="45">
        <v>114</v>
      </c>
      <c r="E18" s="46"/>
      <c r="F18" s="47">
        <f t="shared" si="2"/>
        <v>2883.5500000000002</v>
      </c>
      <c r="G18" s="48"/>
      <c r="H18" s="49">
        <v>328725</v>
      </c>
      <c r="I18" s="50"/>
      <c r="J18" s="50">
        <f t="shared" si="0"/>
        <v>328725</v>
      </c>
      <c r="L18" s="51"/>
    </row>
    <row r="19" ht="15" customHeight="1">
      <c r="A19" s="37"/>
      <c r="B19" s="38" t="s">
        <v>35</v>
      </c>
      <c r="C19" s="37"/>
      <c r="D19" s="39"/>
      <c r="E19" s="46"/>
      <c r="F19" s="47"/>
      <c r="G19" s="37"/>
      <c r="H19" s="49">
        <v>0</v>
      </c>
      <c r="I19" s="50"/>
      <c r="J19" s="50"/>
      <c r="L19" s="51"/>
    </row>
    <row r="20">
      <c r="A20" s="42" t="s">
        <v>36</v>
      </c>
      <c r="B20" s="43" t="s">
        <v>37</v>
      </c>
      <c r="C20" s="44" t="s">
        <v>38</v>
      </c>
      <c r="D20" s="45">
        <v>3591</v>
      </c>
      <c r="E20" s="46"/>
      <c r="F20" s="52">
        <f>ROUND(H20/D20,3)</f>
        <v>1039.7619999999999</v>
      </c>
      <c r="G20" s="48"/>
      <c r="H20" s="49">
        <v>3733785</v>
      </c>
      <c r="I20" s="50"/>
      <c r="J20" s="50">
        <f t="shared" si="0"/>
        <v>3733785</v>
      </c>
      <c r="L20" s="51"/>
    </row>
    <row r="21" ht="15" customHeight="1">
      <c r="A21" s="37"/>
      <c r="B21" s="38" t="s">
        <v>39</v>
      </c>
      <c r="C21" s="37"/>
      <c r="D21" s="39"/>
      <c r="E21" s="46"/>
      <c r="F21" s="47"/>
      <c r="G21" s="37"/>
      <c r="H21" s="49"/>
      <c r="I21" s="50"/>
      <c r="J21" s="50"/>
      <c r="L21" s="51"/>
    </row>
    <row r="22">
      <c r="A22" s="42" t="s">
        <v>40</v>
      </c>
      <c r="B22" s="43" t="s">
        <v>41</v>
      </c>
      <c r="C22" s="44" t="s">
        <v>22</v>
      </c>
      <c r="D22" s="45">
        <v>1</v>
      </c>
      <c r="E22" s="46"/>
      <c r="F22" s="47">
        <f t="shared" si="2"/>
        <v>2004328</v>
      </c>
      <c r="G22" s="48"/>
      <c r="H22" s="49">
        <v>2004328</v>
      </c>
      <c r="I22" s="50"/>
      <c r="J22" s="50">
        <f t="shared" si="0"/>
        <v>2004328</v>
      </c>
      <c r="L22" s="51"/>
    </row>
    <row r="23" ht="32.25" customHeight="1">
      <c r="A23" s="37"/>
      <c r="B23" s="38" t="s">
        <v>42</v>
      </c>
      <c r="C23" s="37"/>
      <c r="D23" s="39"/>
      <c r="E23" s="46"/>
      <c r="F23" s="47"/>
      <c r="G23" s="37"/>
      <c r="H23" s="49"/>
      <c r="I23" s="50"/>
      <c r="J23" s="50"/>
      <c r="L23" s="51"/>
    </row>
    <row r="24">
      <c r="A24" s="42" t="s">
        <v>43</v>
      </c>
      <c r="B24" s="43" t="s">
        <v>44</v>
      </c>
      <c r="C24" s="44" t="s">
        <v>45</v>
      </c>
      <c r="D24" s="45">
        <v>1</v>
      </c>
      <c r="E24" s="46"/>
      <c r="F24" s="47">
        <f t="shared" si="2"/>
        <v>1958485</v>
      </c>
      <c r="G24" s="48"/>
      <c r="H24" s="49">
        <v>1958485</v>
      </c>
      <c r="I24" s="50"/>
      <c r="J24" s="50">
        <f t="shared" si="0"/>
        <v>1958485</v>
      </c>
      <c r="L24" s="51"/>
    </row>
    <row r="25" ht="15" customHeight="1">
      <c r="A25" s="54"/>
      <c r="B25" s="55" t="s">
        <v>46</v>
      </c>
      <c r="C25" s="54"/>
      <c r="D25" s="56"/>
      <c r="E25" s="46"/>
      <c r="F25" s="47"/>
      <c r="G25" s="54"/>
      <c r="H25" s="49"/>
      <c r="I25" s="50"/>
      <c r="J25" s="50"/>
      <c r="L25" s="51"/>
    </row>
    <row r="26">
      <c r="A26" s="42" t="s">
        <v>47</v>
      </c>
      <c r="B26" s="43" t="s">
        <v>46</v>
      </c>
      <c r="C26" s="44" t="s">
        <v>22</v>
      </c>
      <c r="D26" s="45">
        <v>1</v>
      </c>
      <c r="E26" s="46"/>
      <c r="F26" s="47">
        <f t="shared" si="2"/>
        <v>85961</v>
      </c>
      <c r="G26" s="48"/>
      <c r="H26" s="49">
        <v>85961</v>
      </c>
      <c r="I26" s="50"/>
      <c r="J26" s="50">
        <f t="shared" si="0"/>
        <v>85961</v>
      </c>
      <c r="L26" s="51"/>
    </row>
    <row r="27" ht="15" customHeight="1">
      <c r="A27" s="54"/>
      <c r="B27" s="55" t="s">
        <v>48</v>
      </c>
      <c r="C27" s="54"/>
      <c r="D27" s="56"/>
      <c r="E27" s="46"/>
      <c r="F27" s="47"/>
      <c r="G27" s="54"/>
      <c r="H27" s="49"/>
      <c r="I27" s="50"/>
      <c r="J27" s="50"/>
      <c r="L27" s="51"/>
    </row>
    <row r="28">
      <c r="A28" s="42" t="s">
        <v>49</v>
      </c>
      <c r="B28" s="43" t="s">
        <v>50</v>
      </c>
      <c r="C28" s="44" t="s">
        <v>38</v>
      </c>
      <c r="D28" s="45">
        <v>450</v>
      </c>
      <c r="E28" s="46"/>
      <c r="F28" s="52">
        <f>ROUND(H28/D28,3)</f>
        <v>3495.4690000000001</v>
      </c>
      <c r="G28" s="48"/>
      <c r="H28" s="49">
        <v>1572961</v>
      </c>
      <c r="I28" s="50"/>
      <c r="J28" s="50">
        <f t="shared" si="0"/>
        <v>1572961</v>
      </c>
      <c r="L28" s="51"/>
    </row>
    <row r="29" ht="15" customHeight="1">
      <c r="A29" s="37"/>
      <c r="B29" s="38" t="s">
        <v>51</v>
      </c>
      <c r="C29" s="37"/>
      <c r="D29" s="39"/>
      <c r="E29" s="46"/>
      <c r="F29" s="47"/>
      <c r="G29" s="37"/>
      <c r="H29" s="49"/>
      <c r="I29" s="50"/>
      <c r="J29" s="50"/>
      <c r="L29" s="51"/>
    </row>
    <row r="30">
      <c r="A30" s="42" t="s">
        <v>52</v>
      </c>
      <c r="B30" s="43" t="s">
        <v>53</v>
      </c>
      <c r="C30" s="44" t="s">
        <v>22</v>
      </c>
      <c r="D30" s="45">
        <v>38</v>
      </c>
      <c r="E30" s="46"/>
      <c r="F30" s="47">
        <f t="shared" si="2"/>
        <v>12505.84</v>
      </c>
      <c r="G30" s="48"/>
      <c r="H30" s="49">
        <v>475222</v>
      </c>
      <c r="I30" s="50"/>
      <c r="J30" s="50">
        <f t="shared" si="0"/>
        <v>475222</v>
      </c>
      <c r="L30" s="51"/>
    </row>
    <row r="31" s="1" customFormat="1">
      <c r="A31" s="42" t="s">
        <v>54</v>
      </c>
      <c r="B31" s="43" t="s">
        <v>55</v>
      </c>
      <c r="C31" s="44" t="s">
        <v>22</v>
      </c>
      <c r="D31" s="45">
        <v>38</v>
      </c>
      <c r="E31" s="46"/>
      <c r="F31" s="47"/>
      <c r="G31" s="48"/>
      <c r="H31" s="49"/>
      <c r="I31" s="50"/>
      <c r="J31" s="50"/>
      <c r="L31" s="51"/>
    </row>
    <row r="32" ht="15" customHeight="1">
      <c r="A32" s="37"/>
      <c r="B32" s="38" t="s">
        <v>56</v>
      </c>
      <c r="C32" s="37"/>
      <c r="D32" s="39"/>
      <c r="E32" s="46"/>
      <c r="F32" s="47"/>
      <c r="G32" s="37"/>
      <c r="H32" s="49"/>
      <c r="I32" s="50"/>
      <c r="J32" s="50"/>
      <c r="L32" s="51"/>
    </row>
    <row r="33">
      <c r="A33" s="42" t="s">
        <v>57</v>
      </c>
      <c r="B33" s="43" t="s">
        <v>58</v>
      </c>
      <c r="C33" s="44" t="s">
        <v>59</v>
      </c>
      <c r="D33" s="45">
        <v>1</v>
      </c>
      <c r="E33" s="46"/>
      <c r="F33" s="47">
        <f t="shared" si="2"/>
        <v>875018</v>
      </c>
      <c r="G33" s="48"/>
      <c r="H33" s="49">
        <v>875018</v>
      </c>
      <c r="I33" s="50"/>
      <c r="J33" s="50">
        <f t="shared" si="0"/>
        <v>875018</v>
      </c>
      <c r="L33" s="51"/>
    </row>
    <row r="34" ht="15" customHeight="1">
      <c r="A34" s="37"/>
      <c r="B34" s="38" t="s">
        <v>60</v>
      </c>
      <c r="C34" s="37"/>
      <c r="D34" s="39"/>
      <c r="E34" s="46"/>
      <c r="F34" s="47"/>
      <c r="G34" s="37"/>
      <c r="H34" s="49"/>
      <c r="I34" s="50"/>
      <c r="J34" s="50"/>
      <c r="L34" s="51"/>
    </row>
    <row r="35">
      <c r="A35" s="42" t="s">
        <v>61</v>
      </c>
      <c r="B35" s="43" t="s">
        <v>62</v>
      </c>
      <c r="C35" s="44" t="s">
        <v>22</v>
      </c>
      <c r="D35" s="45">
        <v>1</v>
      </c>
      <c r="E35" s="46"/>
      <c r="F35" s="47">
        <f t="shared" si="2"/>
        <v>710304</v>
      </c>
      <c r="G35" s="48"/>
      <c r="H35" s="49">
        <v>710304</v>
      </c>
      <c r="I35" s="50"/>
      <c r="J35" s="50">
        <f t="shared" si="0"/>
        <v>710304</v>
      </c>
      <c r="L35" s="51"/>
    </row>
    <row r="36" ht="30">
      <c r="A36" s="57"/>
      <c r="B36" s="58" t="s">
        <v>63</v>
      </c>
      <c r="C36" s="17" t="s">
        <v>64</v>
      </c>
      <c r="D36" s="59"/>
      <c r="E36" s="46"/>
      <c r="F36" s="47"/>
      <c r="G36" s="46"/>
      <c r="H36" s="60">
        <f>SUM(H12:H35)</f>
        <v>66698389</v>
      </c>
      <c r="I36" s="61"/>
      <c r="J36" s="62">
        <f t="shared" si="0"/>
        <v>66698389</v>
      </c>
      <c r="L36" s="51"/>
    </row>
    <row r="37" s="63" customFormat="1" ht="36" customHeight="1">
      <c r="A37" s="24" t="s">
        <v>65</v>
      </c>
      <c r="B37" s="64" t="s">
        <v>66</v>
      </c>
      <c r="C37" s="26"/>
      <c r="D37" s="26"/>
      <c r="E37" s="65"/>
      <c r="F37" s="47"/>
      <c r="G37" s="65"/>
      <c r="H37" s="49"/>
      <c r="I37" s="66"/>
      <c r="J37" s="50"/>
      <c r="K37" s="1"/>
      <c r="L37" s="51"/>
    </row>
    <row r="38" s="1" customFormat="1" ht="31.5" customHeight="1">
      <c r="A38" s="28"/>
      <c r="B38" s="29" t="s">
        <v>18</v>
      </c>
      <c r="C38" s="28"/>
      <c r="D38" s="30"/>
      <c r="E38" s="28"/>
      <c r="F38" s="47"/>
      <c r="G38" s="28"/>
      <c r="H38" s="49"/>
      <c r="I38" s="32"/>
      <c r="J38" s="50"/>
      <c r="L38" s="51"/>
    </row>
    <row r="39" ht="15" customHeight="1">
      <c r="A39" s="37"/>
      <c r="B39" s="38" t="s">
        <v>19</v>
      </c>
      <c r="C39" s="37"/>
      <c r="D39" s="39"/>
      <c r="E39" s="37"/>
      <c r="F39" s="47"/>
      <c r="G39" s="37"/>
      <c r="H39" s="49"/>
      <c r="I39" s="41"/>
      <c r="J39" s="50"/>
      <c r="L39" s="51"/>
    </row>
    <row r="40" s="1" customFormat="1" ht="21" customHeight="1">
      <c r="A40" s="42" t="s">
        <v>20</v>
      </c>
      <c r="B40" s="43" t="s">
        <v>21</v>
      </c>
      <c r="C40" s="44" t="s">
        <v>22</v>
      </c>
      <c r="D40" s="45">
        <v>90</v>
      </c>
      <c r="E40" s="67"/>
      <c r="F40" s="47">
        <f t="shared" si="2"/>
        <v>26704.16</v>
      </c>
      <c r="G40" s="48"/>
      <c r="H40" s="49">
        <v>2403374</v>
      </c>
      <c r="I40" s="50"/>
      <c r="J40" s="50">
        <f t="shared" si="0"/>
        <v>2403374</v>
      </c>
      <c r="L40" s="51"/>
    </row>
    <row r="41" s="1" customFormat="1">
      <c r="A41" s="42" t="s">
        <v>23</v>
      </c>
      <c r="B41" s="43" t="s">
        <v>24</v>
      </c>
      <c r="C41" s="44" t="s">
        <v>22</v>
      </c>
      <c r="D41" s="45">
        <v>90</v>
      </c>
      <c r="E41" s="67"/>
      <c r="F41" s="47">
        <f t="shared" si="2"/>
        <v>9722.9600000000009</v>
      </c>
      <c r="G41" s="48"/>
      <c r="H41" s="49">
        <v>875066</v>
      </c>
      <c r="I41" s="50"/>
      <c r="J41" s="50">
        <f t="shared" si="0"/>
        <v>875066</v>
      </c>
      <c r="L41" s="51"/>
    </row>
    <row r="42" s="1" customFormat="1">
      <c r="A42" s="42" t="s">
        <v>25</v>
      </c>
      <c r="B42" s="43" t="s">
        <v>26</v>
      </c>
      <c r="C42" s="44" t="s">
        <v>22</v>
      </c>
      <c r="D42" s="45">
        <v>90</v>
      </c>
      <c r="E42" s="68"/>
      <c r="F42" s="47">
        <f t="shared" si="2"/>
        <v>97020.389999999999</v>
      </c>
      <c r="G42" s="48"/>
      <c r="H42" s="49">
        <v>8731835</v>
      </c>
      <c r="I42" s="50"/>
      <c r="J42" s="50">
        <f t="shared" si="0"/>
        <v>8731835</v>
      </c>
      <c r="L42" s="51"/>
    </row>
    <row r="43" s="1" customFormat="1" ht="49.5" customHeight="1">
      <c r="A43" s="42" t="s">
        <v>27</v>
      </c>
      <c r="B43" s="43" t="s">
        <v>28</v>
      </c>
      <c r="C43" s="44" t="s">
        <v>22</v>
      </c>
      <c r="D43" s="45">
        <v>90</v>
      </c>
      <c r="E43" s="68"/>
      <c r="F43" s="47">
        <f t="shared" si="2"/>
        <v>272509.91999999998</v>
      </c>
      <c r="G43" s="48"/>
      <c r="H43" s="49">
        <v>24525893</v>
      </c>
      <c r="I43" s="50"/>
      <c r="J43" s="50">
        <f t="shared" si="0"/>
        <v>24525893</v>
      </c>
      <c r="L43" s="51"/>
    </row>
    <row r="44" s="1" customFormat="1">
      <c r="A44" s="42" t="s">
        <v>29</v>
      </c>
      <c r="B44" s="43" t="s">
        <v>32</v>
      </c>
      <c r="C44" s="44" t="s">
        <v>22</v>
      </c>
      <c r="D44" s="45">
        <v>94</v>
      </c>
      <c r="E44" s="67"/>
      <c r="F44" s="47">
        <f t="shared" si="2"/>
        <v>70539.410000000003</v>
      </c>
      <c r="G44" s="48"/>
      <c r="H44" s="49">
        <v>6630705</v>
      </c>
      <c r="I44" s="50"/>
      <c r="J44" s="50">
        <f t="shared" si="0"/>
        <v>6630705</v>
      </c>
      <c r="L44" s="51"/>
    </row>
    <row r="45" s="1" customFormat="1">
      <c r="A45" s="42" t="s">
        <v>31</v>
      </c>
      <c r="B45" s="43" t="s">
        <v>34</v>
      </c>
      <c r="C45" s="44" t="s">
        <v>22</v>
      </c>
      <c r="D45" s="45">
        <v>90</v>
      </c>
      <c r="E45" s="67"/>
      <c r="F45" s="47">
        <f t="shared" si="2"/>
        <v>2696.52</v>
      </c>
      <c r="G45" s="48"/>
      <c r="H45" s="49">
        <v>242687</v>
      </c>
      <c r="I45" s="50"/>
      <c r="J45" s="50">
        <f t="shared" si="0"/>
        <v>242687</v>
      </c>
      <c r="L45" s="51"/>
    </row>
    <row r="46" ht="15" customHeight="1">
      <c r="A46" s="37"/>
      <c r="B46" s="38" t="s">
        <v>35</v>
      </c>
      <c r="C46" s="37"/>
      <c r="D46" s="39"/>
      <c r="E46" s="37"/>
      <c r="F46" s="47"/>
      <c r="G46" s="37"/>
      <c r="H46" s="49"/>
      <c r="I46" s="50"/>
      <c r="J46" s="50"/>
      <c r="L46" s="51"/>
    </row>
    <row r="47">
      <c r="A47" s="42" t="s">
        <v>33</v>
      </c>
      <c r="B47" s="43" t="s">
        <v>37</v>
      </c>
      <c r="C47" s="44" t="s">
        <v>38</v>
      </c>
      <c r="D47" s="45">
        <v>2835</v>
      </c>
      <c r="E47" s="69"/>
      <c r="F47" s="47">
        <f t="shared" si="2"/>
        <v>1050.77</v>
      </c>
      <c r="G47" s="48"/>
      <c r="H47" s="49">
        <v>2978933</v>
      </c>
      <c r="I47" s="50"/>
      <c r="J47" s="50">
        <f t="shared" si="0"/>
        <v>2978933</v>
      </c>
      <c r="L47" s="51"/>
    </row>
    <row r="48" ht="15" customHeight="1">
      <c r="A48" s="37"/>
      <c r="B48" s="38" t="s">
        <v>39</v>
      </c>
      <c r="C48" s="37"/>
      <c r="D48" s="39"/>
      <c r="E48" s="37"/>
      <c r="F48" s="47"/>
      <c r="G48" s="37"/>
      <c r="H48" s="49"/>
      <c r="I48" s="50"/>
      <c r="J48" s="50"/>
      <c r="L48" s="51"/>
    </row>
    <row r="49">
      <c r="A49" s="42" t="s">
        <v>36</v>
      </c>
      <c r="B49" s="43" t="s">
        <v>41</v>
      </c>
      <c r="C49" s="44" t="s">
        <v>22</v>
      </c>
      <c r="D49" s="45">
        <v>1</v>
      </c>
      <c r="E49" s="70"/>
      <c r="F49" s="47">
        <f t="shared" si="2"/>
        <v>1998213</v>
      </c>
      <c r="G49" s="48"/>
      <c r="H49" s="49">
        <v>1998213</v>
      </c>
      <c r="I49" s="50"/>
      <c r="J49" s="50">
        <f t="shared" si="0"/>
        <v>1998213</v>
      </c>
      <c r="L49" s="51"/>
    </row>
    <row r="50" ht="15" customHeight="1">
      <c r="A50" s="37"/>
      <c r="B50" s="38" t="s">
        <v>56</v>
      </c>
      <c r="C50" s="37"/>
      <c r="D50" s="39"/>
      <c r="E50" s="37"/>
      <c r="F50" s="47"/>
      <c r="G50" s="37"/>
      <c r="H50" s="49"/>
      <c r="I50" s="50"/>
      <c r="J50" s="50"/>
      <c r="L50" s="51"/>
    </row>
    <row r="51">
      <c r="A51" s="42" t="s">
        <v>40</v>
      </c>
      <c r="B51" s="43" t="s">
        <v>58</v>
      </c>
      <c r="C51" s="44" t="s">
        <v>59</v>
      </c>
      <c r="D51" s="45">
        <v>1</v>
      </c>
      <c r="E51" s="71"/>
      <c r="F51" s="47">
        <f t="shared" si="2"/>
        <v>675352</v>
      </c>
      <c r="G51" s="48"/>
      <c r="H51" s="49">
        <v>675352</v>
      </c>
      <c r="I51" s="50"/>
      <c r="J51" s="50">
        <f t="shared" si="0"/>
        <v>675352</v>
      </c>
      <c r="L51" s="51"/>
    </row>
    <row r="52" ht="15" customHeight="1">
      <c r="A52" s="37"/>
      <c r="B52" s="38" t="s">
        <v>60</v>
      </c>
      <c r="C52" s="37"/>
      <c r="D52" s="39"/>
      <c r="E52" s="37"/>
      <c r="F52" s="47"/>
      <c r="G52" s="37"/>
      <c r="H52" s="49"/>
      <c r="I52" s="50"/>
      <c r="J52" s="50"/>
      <c r="L52" s="51"/>
    </row>
    <row r="53">
      <c r="A53" s="42" t="s">
        <v>43</v>
      </c>
      <c r="B53" s="43" t="s">
        <v>62</v>
      </c>
      <c r="C53" s="44" t="s">
        <v>22</v>
      </c>
      <c r="D53" s="45">
        <v>1</v>
      </c>
      <c r="E53" s="67"/>
      <c r="F53" s="47">
        <f t="shared" si="2"/>
        <v>255160</v>
      </c>
      <c r="G53" s="48"/>
      <c r="H53" s="49">
        <v>255160</v>
      </c>
      <c r="I53" s="50"/>
      <c r="J53" s="50">
        <f t="shared" si="0"/>
        <v>255160</v>
      </c>
      <c r="L53" s="51"/>
    </row>
    <row r="54" ht="30">
      <c r="A54" s="57"/>
      <c r="B54" s="58" t="s">
        <v>63</v>
      </c>
      <c r="C54" s="17" t="s">
        <v>64</v>
      </c>
      <c r="D54" s="59"/>
      <c r="E54" s="46"/>
      <c r="F54" s="47"/>
      <c r="G54" s="17"/>
      <c r="H54" s="60">
        <f>SUM(H40:H53)</f>
        <v>49317218</v>
      </c>
      <c r="I54" s="22"/>
      <c r="J54" s="62">
        <f t="shared" si="0"/>
        <v>49317218</v>
      </c>
      <c r="L54" s="51"/>
    </row>
    <row r="55" s="63" customFormat="1" ht="14.25" customHeight="1">
      <c r="A55" s="24" t="s">
        <v>67</v>
      </c>
      <c r="B55" s="25" t="s">
        <v>68</v>
      </c>
      <c r="C55" s="26"/>
      <c r="D55" s="26"/>
      <c r="E55" s="26"/>
      <c r="F55" s="47"/>
      <c r="G55" s="65"/>
      <c r="H55" s="49"/>
      <c r="I55" s="66"/>
      <c r="J55" s="50"/>
      <c r="K55" s="1"/>
      <c r="L55" s="51"/>
    </row>
    <row r="56" s="1" customFormat="1" ht="30" customHeight="1">
      <c r="A56" s="33"/>
      <c r="B56" s="29" t="s">
        <v>69</v>
      </c>
      <c r="C56" s="33"/>
      <c r="D56" s="34"/>
      <c r="E56" s="33"/>
      <c r="F56" s="47"/>
      <c r="G56" s="33"/>
      <c r="H56" s="49"/>
      <c r="I56" s="36"/>
      <c r="J56" s="50"/>
      <c r="L56" s="51"/>
    </row>
    <row r="57" s="1" customFormat="1" ht="33" customHeight="1">
      <c r="A57" s="28"/>
      <c r="B57" s="29" t="s">
        <v>18</v>
      </c>
      <c r="C57" s="28"/>
      <c r="D57" s="30"/>
      <c r="E57" s="28"/>
      <c r="F57" s="47"/>
      <c r="G57" s="28"/>
      <c r="H57" s="49"/>
      <c r="I57" s="32"/>
      <c r="J57" s="50"/>
      <c r="L57" s="51"/>
    </row>
    <row r="58" ht="15" customHeight="1">
      <c r="A58" s="37"/>
      <c r="B58" s="38" t="s">
        <v>19</v>
      </c>
      <c r="C58" s="37"/>
      <c r="D58" s="39"/>
      <c r="E58" s="37"/>
      <c r="F58" s="47"/>
      <c r="G58" s="37"/>
      <c r="H58" s="49"/>
      <c r="I58" s="41"/>
      <c r="J58" s="50"/>
      <c r="L58" s="51"/>
    </row>
    <row r="59" s="1" customFormat="1" ht="17.25" customHeight="1">
      <c r="A59" s="42" t="s">
        <v>20</v>
      </c>
      <c r="B59" s="43" t="s">
        <v>21</v>
      </c>
      <c r="C59" s="44" t="s">
        <v>22</v>
      </c>
      <c r="D59" s="45">
        <v>20</v>
      </c>
      <c r="E59" s="67"/>
      <c r="F59" s="47">
        <f t="shared" si="2"/>
        <v>43232.099999999999</v>
      </c>
      <c r="G59" s="48"/>
      <c r="H59" s="49">
        <v>864642</v>
      </c>
      <c r="I59" s="50"/>
      <c r="J59" s="50">
        <f t="shared" si="0"/>
        <v>864642</v>
      </c>
      <c r="L59" s="51"/>
    </row>
    <row r="60" s="1" customFormat="1">
      <c r="A60" s="42" t="s">
        <v>23</v>
      </c>
      <c r="B60" s="43" t="s">
        <v>24</v>
      </c>
      <c r="C60" s="44" t="s">
        <v>22</v>
      </c>
      <c r="D60" s="45">
        <v>20</v>
      </c>
      <c r="E60" s="67"/>
      <c r="F60" s="47">
        <f t="shared" si="2"/>
        <v>9109</v>
      </c>
      <c r="G60" s="48"/>
      <c r="H60" s="49">
        <v>182180</v>
      </c>
      <c r="I60" s="50"/>
      <c r="J60" s="50">
        <f t="shared" si="0"/>
        <v>182180</v>
      </c>
      <c r="L60" s="51"/>
    </row>
    <row r="61" s="1" customFormat="1">
      <c r="A61" s="42" t="s">
        <v>25</v>
      </c>
      <c r="B61" s="43" t="s">
        <v>26</v>
      </c>
      <c r="C61" s="44" t="s">
        <v>22</v>
      </c>
      <c r="D61" s="45">
        <v>20</v>
      </c>
      <c r="E61" s="67"/>
      <c r="F61" s="47">
        <f t="shared" si="2"/>
        <v>97941.400000000009</v>
      </c>
      <c r="G61" s="48"/>
      <c r="H61" s="49">
        <v>1958828</v>
      </c>
      <c r="I61" s="50"/>
      <c r="J61" s="50">
        <f t="shared" si="0"/>
        <v>1958828</v>
      </c>
      <c r="L61" s="51"/>
    </row>
    <row r="62" s="1" customFormat="1" ht="48" customHeight="1">
      <c r="A62" s="42" t="s">
        <v>27</v>
      </c>
      <c r="B62" s="43" t="s">
        <v>28</v>
      </c>
      <c r="C62" s="44" t="s">
        <v>22</v>
      </c>
      <c r="D62" s="45">
        <v>20</v>
      </c>
      <c r="E62" s="67"/>
      <c r="F62" s="47">
        <f t="shared" si="2"/>
        <v>293284.85000000003</v>
      </c>
      <c r="G62" s="48"/>
      <c r="H62" s="49">
        <v>5865697</v>
      </c>
      <c r="I62" s="50"/>
      <c r="J62" s="50">
        <f t="shared" si="0"/>
        <v>5865697</v>
      </c>
      <c r="L62" s="51"/>
    </row>
    <row r="63" s="1" customFormat="1">
      <c r="A63" s="42" t="s">
        <v>29</v>
      </c>
      <c r="B63" s="43" t="s">
        <v>32</v>
      </c>
      <c r="C63" s="44" t="s">
        <v>22</v>
      </c>
      <c r="D63" s="45">
        <v>21</v>
      </c>
      <c r="E63" s="67"/>
      <c r="F63" s="47">
        <f t="shared" si="2"/>
        <v>70075.290000000008</v>
      </c>
      <c r="G63" s="48"/>
      <c r="H63" s="49">
        <v>1471581</v>
      </c>
      <c r="I63" s="50"/>
      <c r="J63" s="50">
        <f t="shared" si="0"/>
        <v>1471581</v>
      </c>
      <c r="L63" s="51"/>
    </row>
    <row r="64" s="1" customFormat="1">
      <c r="A64" s="42" t="s">
        <v>31</v>
      </c>
      <c r="B64" s="43" t="s">
        <v>34</v>
      </c>
      <c r="C64" s="44" t="s">
        <v>22</v>
      </c>
      <c r="D64" s="45">
        <v>20</v>
      </c>
      <c r="E64" s="67"/>
      <c r="F64" s="47">
        <f t="shared" si="2"/>
        <v>2696.5</v>
      </c>
      <c r="G64" s="48"/>
      <c r="H64" s="49">
        <v>53930</v>
      </c>
      <c r="I64" s="50"/>
      <c r="J64" s="50">
        <f t="shared" si="0"/>
        <v>53930</v>
      </c>
      <c r="L64" s="51"/>
    </row>
    <row r="65" ht="15" customHeight="1">
      <c r="A65" s="37"/>
      <c r="B65" s="38" t="s">
        <v>35</v>
      </c>
      <c r="C65" s="37"/>
      <c r="D65" s="39"/>
      <c r="E65" s="37"/>
      <c r="F65" s="47"/>
      <c r="G65" s="37"/>
      <c r="H65" s="49"/>
      <c r="I65" s="50"/>
      <c r="J65" s="50"/>
      <c r="L65" s="51"/>
    </row>
    <row r="66" ht="45">
      <c r="A66" s="42" t="s">
        <v>33</v>
      </c>
      <c r="B66" s="43" t="s">
        <v>70</v>
      </c>
      <c r="C66" s="44" t="s">
        <v>38</v>
      </c>
      <c r="D66" s="72">
        <v>630</v>
      </c>
      <c r="E66" s="68"/>
      <c r="F66" s="52">
        <f>ROUND(H66/D66,3)</f>
        <v>1972.9480000000001</v>
      </c>
      <c r="G66" s="48"/>
      <c r="H66" s="49">
        <v>1242957</v>
      </c>
      <c r="I66" s="50"/>
      <c r="J66" s="50">
        <f t="shared" si="0"/>
        <v>1242957</v>
      </c>
      <c r="L66" s="51"/>
    </row>
    <row r="67" ht="15" customHeight="1">
      <c r="A67" s="37"/>
      <c r="B67" s="38" t="s">
        <v>56</v>
      </c>
      <c r="C67" s="37"/>
      <c r="D67" s="39"/>
      <c r="E67" s="37"/>
      <c r="F67" s="47"/>
      <c r="G67" s="37"/>
      <c r="H67" s="49"/>
      <c r="I67" s="50"/>
      <c r="J67" s="50"/>
      <c r="L67" s="51"/>
    </row>
    <row r="68">
      <c r="A68" s="42" t="s">
        <v>36</v>
      </c>
      <c r="B68" s="43" t="s">
        <v>58</v>
      </c>
      <c r="C68" s="44" t="s">
        <v>59</v>
      </c>
      <c r="D68" s="45">
        <v>1</v>
      </c>
      <c r="E68" s="71"/>
      <c r="F68" s="47">
        <f t="shared" si="2"/>
        <v>581104</v>
      </c>
      <c r="G68" s="48"/>
      <c r="H68" s="49">
        <v>581104</v>
      </c>
      <c r="I68" s="50"/>
      <c r="J68" s="50">
        <f t="shared" si="0"/>
        <v>581104</v>
      </c>
      <c r="L68" s="51"/>
    </row>
    <row r="69" ht="31.5">
      <c r="A69" s="57"/>
      <c r="B69" s="58" t="s">
        <v>63</v>
      </c>
      <c r="C69" s="17" t="s">
        <v>64</v>
      </c>
      <c r="D69" s="59"/>
      <c r="E69" s="46"/>
      <c r="F69" s="47"/>
      <c r="G69" s="17"/>
      <c r="H69" s="60">
        <f>SUM(H59:H68)</f>
        <v>12220919</v>
      </c>
      <c r="I69" s="22"/>
      <c r="J69" s="62">
        <f t="shared" si="0"/>
        <v>12220919</v>
      </c>
      <c r="L69" s="51"/>
    </row>
    <row r="70" s="63" customFormat="1" ht="14.25" customHeight="1">
      <c r="A70" s="24" t="s">
        <v>71</v>
      </c>
      <c r="B70" s="25" t="s">
        <v>72</v>
      </c>
      <c r="C70" s="26"/>
      <c r="D70" s="26"/>
      <c r="E70" s="26"/>
      <c r="F70" s="47"/>
      <c r="G70" s="65"/>
      <c r="H70" s="49"/>
      <c r="I70" s="66"/>
      <c r="J70" s="50"/>
      <c r="K70" s="1"/>
      <c r="L70" s="51"/>
    </row>
    <row r="71" s="1" customFormat="1" ht="32.25" customHeight="1">
      <c r="A71" s="28"/>
      <c r="B71" s="29" t="s">
        <v>69</v>
      </c>
      <c r="C71" s="28"/>
      <c r="D71" s="30"/>
      <c r="E71" s="28"/>
      <c r="F71" s="47"/>
      <c r="G71" s="28"/>
      <c r="H71" s="49"/>
      <c r="I71" s="32"/>
      <c r="J71" s="50"/>
      <c r="L71" s="51"/>
    </row>
    <row r="72" s="1" customFormat="1" ht="39" customHeight="1">
      <c r="A72" s="28"/>
      <c r="B72" s="29" t="s">
        <v>18</v>
      </c>
      <c r="C72" s="28"/>
      <c r="D72" s="30"/>
      <c r="E72" s="28"/>
      <c r="F72" s="47"/>
      <c r="G72" s="28"/>
      <c r="H72" s="49"/>
      <c r="I72" s="32"/>
      <c r="J72" s="50"/>
      <c r="L72" s="51"/>
    </row>
    <row r="73" ht="15" customHeight="1">
      <c r="A73" s="37"/>
      <c r="B73" s="38" t="s">
        <v>19</v>
      </c>
      <c r="C73" s="37"/>
      <c r="D73" s="39"/>
      <c r="E73" s="37"/>
      <c r="F73" s="47"/>
      <c r="G73" s="37"/>
      <c r="H73" s="49"/>
      <c r="I73" s="41"/>
      <c r="J73" s="50"/>
      <c r="L73" s="51"/>
    </row>
    <row r="74" s="1" customFormat="1">
      <c r="A74" s="42" t="s">
        <v>20</v>
      </c>
      <c r="B74" s="43" t="s">
        <v>21</v>
      </c>
      <c r="C74" s="44" t="s">
        <v>22</v>
      </c>
      <c r="D74" s="45">
        <v>33</v>
      </c>
      <c r="E74" s="67"/>
      <c r="F74" s="47">
        <f t="shared" si="2"/>
        <v>43232.120000000003</v>
      </c>
      <c r="G74" s="48"/>
      <c r="H74" s="49">
        <v>1426660</v>
      </c>
      <c r="I74" s="50"/>
      <c r="J74" s="50">
        <f t="shared" si="0"/>
        <v>1426660</v>
      </c>
      <c r="L74" s="51"/>
    </row>
    <row r="75" s="1" customFormat="1">
      <c r="A75" s="42" t="s">
        <v>23</v>
      </c>
      <c r="B75" s="43" t="s">
        <v>24</v>
      </c>
      <c r="C75" s="44" t="s">
        <v>22</v>
      </c>
      <c r="D75" s="45">
        <v>33</v>
      </c>
      <c r="E75" s="67"/>
      <c r="F75" s="47">
        <f t="shared" si="2"/>
        <v>9109</v>
      </c>
      <c r="G75" s="48"/>
      <c r="H75" s="49">
        <v>300597</v>
      </c>
      <c r="I75" s="50"/>
      <c r="J75" s="50">
        <f t="shared" si="0"/>
        <v>300597</v>
      </c>
      <c r="L75" s="51"/>
    </row>
    <row r="76" s="1" customFormat="1">
      <c r="A76" s="42" t="s">
        <v>25</v>
      </c>
      <c r="B76" s="43" t="s">
        <v>26</v>
      </c>
      <c r="C76" s="44" t="s">
        <v>22</v>
      </c>
      <c r="D76" s="45">
        <v>33</v>
      </c>
      <c r="E76" s="67"/>
      <c r="F76" s="47">
        <f t="shared" si="2"/>
        <v>97941.270000000004</v>
      </c>
      <c r="G76" s="48"/>
      <c r="H76" s="49">
        <v>3232062</v>
      </c>
      <c r="I76" s="50"/>
      <c r="J76" s="50">
        <f t="shared" ref="J76:J137" si="3">H76+I76</f>
        <v>3232062</v>
      </c>
      <c r="L76" s="51"/>
    </row>
    <row r="77" ht="47.25" customHeight="1">
      <c r="A77" s="42" t="s">
        <v>27</v>
      </c>
      <c r="B77" s="43" t="s">
        <v>28</v>
      </c>
      <c r="C77" s="44" t="s">
        <v>22</v>
      </c>
      <c r="D77" s="45">
        <v>33</v>
      </c>
      <c r="E77" s="67"/>
      <c r="F77" s="47">
        <f t="shared" si="2"/>
        <v>288830.66999999998</v>
      </c>
      <c r="G77" s="48"/>
      <c r="H77" s="49">
        <v>9531412</v>
      </c>
      <c r="I77" s="50"/>
      <c r="J77" s="50">
        <f t="shared" si="3"/>
        <v>9531412</v>
      </c>
      <c r="L77" s="51"/>
    </row>
    <row r="78">
      <c r="A78" s="42" t="s">
        <v>29</v>
      </c>
      <c r="B78" s="43" t="s">
        <v>32</v>
      </c>
      <c r="C78" s="44" t="s">
        <v>22</v>
      </c>
      <c r="D78" s="45">
        <v>33</v>
      </c>
      <c r="E78" s="67"/>
      <c r="F78" s="47">
        <f t="shared" si="2"/>
        <v>71012.180000000008</v>
      </c>
      <c r="G78" s="48"/>
      <c r="H78" s="49">
        <v>2343402</v>
      </c>
      <c r="I78" s="50"/>
      <c r="J78" s="50">
        <f t="shared" si="3"/>
        <v>2343402</v>
      </c>
      <c r="L78" s="51"/>
    </row>
    <row r="79">
      <c r="A79" s="42" t="s">
        <v>31</v>
      </c>
      <c r="B79" s="43" t="s">
        <v>34</v>
      </c>
      <c r="C79" s="44" t="s">
        <v>22</v>
      </c>
      <c r="D79" s="45">
        <v>33</v>
      </c>
      <c r="E79" s="67"/>
      <c r="F79" s="47">
        <f t="shared" ref="F79:F136" si="4">ROUND(H79/D79,2)</f>
        <v>2696.5500000000002</v>
      </c>
      <c r="G79" s="48"/>
      <c r="H79" s="49">
        <v>88986</v>
      </c>
      <c r="I79" s="50"/>
      <c r="J79" s="50">
        <f t="shared" si="3"/>
        <v>88986</v>
      </c>
      <c r="L79" s="51"/>
    </row>
    <row r="80" ht="15" customHeight="1">
      <c r="A80" s="37"/>
      <c r="B80" s="38" t="s">
        <v>35</v>
      </c>
      <c r="C80" s="37"/>
      <c r="D80" s="39"/>
      <c r="E80" s="37"/>
      <c r="F80" s="47"/>
      <c r="G80" s="37"/>
      <c r="H80" s="49"/>
      <c r="I80" s="50"/>
      <c r="J80" s="50"/>
      <c r="L80" s="51"/>
    </row>
    <row r="81" ht="45">
      <c r="A81" s="42" t="s">
        <v>33</v>
      </c>
      <c r="B81" s="43" t="s">
        <v>70</v>
      </c>
      <c r="C81" s="44" t="s">
        <v>38</v>
      </c>
      <c r="D81" s="73">
        <v>1039.5</v>
      </c>
      <c r="E81" s="70"/>
      <c r="F81" s="47">
        <f t="shared" si="4"/>
        <v>1611.8299999999999</v>
      </c>
      <c r="G81" s="48"/>
      <c r="H81" s="49">
        <v>1675497</v>
      </c>
      <c r="I81" s="50"/>
      <c r="J81" s="50">
        <f t="shared" si="3"/>
        <v>1675497</v>
      </c>
      <c r="L81" s="51"/>
    </row>
    <row r="82" ht="15" customHeight="1">
      <c r="A82" s="37"/>
      <c r="B82" s="38" t="s">
        <v>56</v>
      </c>
      <c r="C82" s="37"/>
      <c r="D82" s="39"/>
      <c r="E82" s="37"/>
      <c r="F82" s="47"/>
      <c r="G82" s="37"/>
      <c r="H82" s="49"/>
      <c r="I82" s="50"/>
      <c r="J82" s="50"/>
      <c r="L82" s="51"/>
    </row>
    <row r="83">
      <c r="A83" s="42" t="s">
        <v>36</v>
      </c>
      <c r="B83" s="43" t="s">
        <v>58</v>
      </c>
      <c r="C83" s="44" t="s">
        <v>59</v>
      </c>
      <c r="D83" s="45">
        <v>1</v>
      </c>
      <c r="E83" s="67"/>
      <c r="F83" s="47">
        <f t="shared" si="4"/>
        <v>598607</v>
      </c>
      <c r="G83" s="48"/>
      <c r="H83" s="49">
        <v>598607</v>
      </c>
      <c r="I83" s="50"/>
      <c r="J83" s="50">
        <f t="shared" si="3"/>
        <v>598607</v>
      </c>
      <c r="L83" s="51"/>
    </row>
    <row r="84" ht="39" customHeight="1">
      <c r="A84" s="57"/>
      <c r="B84" s="58" t="s">
        <v>63</v>
      </c>
      <c r="C84" s="17" t="s">
        <v>64</v>
      </c>
      <c r="D84" s="59"/>
      <c r="E84" s="46"/>
      <c r="F84" s="47"/>
      <c r="G84" s="17"/>
      <c r="H84" s="60">
        <f>SUM(H74:H83)</f>
        <v>19197223</v>
      </c>
      <c r="I84" s="22"/>
      <c r="J84" s="62">
        <f t="shared" si="3"/>
        <v>19197223</v>
      </c>
      <c r="L84" s="51"/>
    </row>
    <row r="85" s="63" customFormat="1" ht="14.25" customHeight="1">
      <c r="A85" s="24" t="s">
        <v>73</v>
      </c>
      <c r="B85" s="25" t="s">
        <v>74</v>
      </c>
      <c r="C85" s="26"/>
      <c r="D85" s="26"/>
      <c r="E85" s="26"/>
      <c r="F85" s="47"/>
      <c r="G85" s="65"/>
      <c r="H85" s="49"/>
      <c r="I85" s="66"/>
      <c r="J85" s="50"/>
      <c r="K85" s="1"/>
      <c r="L85" s="51"/>
    </row>
    <row r="86" s="1" customFormat="1" ht="25.5">
      <c r="A86" s="28"/>
      <c r="B86" s="29" t="s">
        <v>17</v>
      </c>
      <c r="C86" s="28"/>
      <c r="D86" s="30"/>
      <c r="E86" s="28"/>
      <c r="F86" s="47"/>
      <c r="G86" s="28"/>
      <c r="H86" s="49"/>
      <c r="I86" s="32"/>
      <c r="J86" s="50"/>
      <c r="L86" s="51"/>
    </row>
    <row r="87" s="1" customFormat="1" ht="31.5" customHeight="1">
      <c r="A87" s="33"/>
      <c r="B87" s="29" t="s">
        <v>18</v>
      </c>
      <c r="C87" s="33"/>
      <c r="D87" s="34"/>
      <c r="E87" s="33"/>
      <c r="F87" s="47"/>
      <c r="G87" s="33"/>
      <c r="H87" s="49"/>
      <c r="I87" s="36"/>
      <c r="J87" s="50"/>
      <c r="L87" s="51"/>
    </row>
    <row r="88">
      <c r="A88" s="74"/>
      <c r="B88" s="38" t="s">
        <v>19</v>
      </c>
      <c r="C88" s="74"/>
      <c r="D88" s="75"/>
      <c r="E88" s="74"/>
      <c r="F88" s="47"/>
      <c r="G88" s="74"/>
      <c r="H88" s="49"/>
      <c r="I88" s="76"/>
      <c r="J88" s="50"/>
      <c r="L88" s="51"/>
    </row>
    <row r="89" s="1" customFormat="1" ht="19.5" customHeight="1">
      <c r="A89" s="42" t="s">
        <v>20</v>
      </c>
      <c r="B89" s="43" t="s">
        <v>21</v>
      </c>
      <c r="C89" s="44" t="s">
        <v>22</v>
      </c>
      <c r="D89" s="45">
        <v>75</v>
      </c>
      <c r="E89" s="67"/>
      <c r="F89" s="47">
        <f t="shared" si="4"/>
        <v>30626</v>
      </c>
      <c r="G89" s="48"/>
      <c r="H89" s="49">
        <v>2296950</v>
      </c>
      <c r="I89" s="50"/>
      <c r="J89" s="50">
        <f t="shared" si="3"/>
        <v>2296950</v>
      </c>
      <c r="L89" s="51"/>
    </row>
    <row r="90" s="1" customFormat="1">
      <c r="A90" s="42" t="s">
        <v>23</v>
      </c>
      <c r="B90" s="43" t="s">
        <v>24</v>
      </c>
      <c r="C90" s="44" t="s">
        <v>22</v>
      </c>
      <c r="D90" s="45">
        <v>75</v>
      </c>
      <c r="E90" s="67"/>
      <c r="F90" s="47">
        <f t="shared" si="4"/>
        <v>9674.5900000000001</v>
      </c>
      <c r="G90" s="48"/>
      <c r="H90" s="49">
        <v>725594</v>
      </c>
      <c r="I90" s="50"/>
      <c r="J90" s="50">
        <f t="shared" si="3"/>
        <v>725594</v>
      </c>
      <c r="L90" s="51"/>
    </row>
    <row r="91" s="1" customFormat="1">
      <c r="A91" s="42" t="s">
        <v>25</v>
      </c>
      <c r="B91" s="43" t="s">
        <v>26</v>
      </c>
      <c r="C91" s="44" t="s">
        <v>22</v>
      </c>
      <c r="D91" s="45">
        <v>75</v>
      </c>
      <c r="E91" s="67"/>
      <c r="F91" s="47">
        <f t="shared" si="4"/>
        <v>99133.210000000006</v>
      </c>
      <c r="G91" s="48"/>
      <c r="H91" s="49">
        <v>7434991</v>
      </c>
      <c r="I91" s="50"/>
      <c r="J91" s="50">
        <f t="shared" si="3"/>
        <v>7434991</v>
      </c>
      <c r="L91" s="51"/>
    </row>
    <row r="92" s="1" customFormat="1" ht="45" customHeight="1">
      <c r="A92" s="42" t="s">
        <v>27</v>
      </c>
      <c r="B92" s="43" t="s">
        <v>28</v>
      </c>
      <c r="C92" s="44" t="s">
        <v>22</v>
      </c>
      <c r="D92" s="45">
        <v>75</v>
      </c>
      <c r="E92" s="67"/>
      <c r="F92" s="47">
        <f t="shared" si="4"/>
        <v>278726.42999999999</v>
      </c>
      <c r="G92" s="48"/>
      <c r="H92" s="49">
        <v>20904482</v>
      </c>
      <c r="I92" s="50"/>
      <c r="J92" s="50">
        <f t="shared" si="3"/>
        <v>20904482</v>
      </c>
      <c r="L92" s="51"/>
    </row>
    <row r="93" s="1" customFormat="1" ht="47.25" customHeight="1">
      <c r="A93" s="42" t="s">
        <v>29</v>
      </c>
      <c r="B93" s="43" t="s">
        <v>30</v>
      </c>
      <c r="C93" s="44" t="s">
        <v>22</v>
      </c>
      <c r="D93" s="45">
        <v>2</v>
      </c>
      <c r="E93" s="67"/>
      <c r="F93" s="47">
        <f t="shared" si="4"/>
        <v>178559.5</v>
      </c>
      <c r="G93" s="48"/>
      <c r="H93" s="49">
        <v>357119</v>
      </c>
      <c r="I93" s="50"/>
      <c r="J93" s="50">
        <f t="shared" si="3"/>
        <v>357119</v>
      </c>
      <c r="L93" s="51"/>
    </row>
    <row r="94" s="1" customFormat="1">
      <c r="A94" s="42" t="s">
        <v>31</v>
      </c>
      <c r="B94" s="43" t="s">
        <v>32</v>
      </c>
      <c r="C94" s="44" t="s">
        <v>22</v>
      </c>
      <c r="D94" s="45">
        <v>82</v>
      </c>
      <c r="E94" s="67"/>
      <c r="F94" s="47">
        <f t="shared" si="4"/>
        <v>70857.300000000003</v>
      </c>
      <c r="G94" s="48"/>
      <c r="H94" s="49">
        <v>5810299</v>
      </c>
      <c r="I94" s="50"/>
      <c r="J94" s="50">
        <f t="shared" si="3"/>
        <v>5810299</v>
      </c>
      <c r="L94" s="51"/>
    </row>
    <row r="95" s="1" customFormat="1">
      <c r="A95" s="42" t="s">
        <v>33</v>
      </c>
      <c r="B95" s="43" t="s">
        <v>34</v>
      </c>
      <c r="C95" s="44" t="s">
        <v>22</v>
      </c>
      <c r="D95" s="45">
        <v>77</v>
      </c>
      <c r="E95" s="67"/>
      <c r="F95" s="47">
        <f t="shared" si="4"/>
        <v>2883.5599999999999</v>
      </c>
      <c r="G95" s="48"/>
      <c r="H95" s="49">
        <v>222034</v>
      </c>
      <c r="I95" s="50"/>
      <c r="J95" s="50">
        <f t="shared" si="3"/>
        <v>222034</v>
      </c>
      <c r="L95" s="51"/>
    </row>
    <row r="96" ht="15" customHeight="1">
      <c r="A96" s="37"/>
      <c r="B96" s="38" t="s">
        <v>35</v>
      </c>
      <c r="C96" s="37"/>
      <c r="D96" s="39"/>
      <c r="E96" s="37"/>
      <c r="F96" s="47"/>
      <c r="G96" s="37"/>
      <c r="H96" s="49"/>
      <c r="I96" s="50"/>
      <c r="J96" s="50"/>
      <c r="L96" s="51"/>
    </row>
    <row r="97" ht="45">
      <c r="A97" s="42" t="s">
        <v>36</v>
      </c>
      <c r="B97" s="43" t="s">
        <v>70</v>
      </c>
      <c r="C97" s="44" t="s">
        <v>38</v>
      </c>
      <c r="D97" s="45">
        <v>2425</v>
      </c>
      <c r="E97" s="69"/>
      <c r="F97" s="77">
        <f>ROUND(H97/D97,4)</f>
        <v>1247.1484999999998</v>
      </c>
      <c r="G97" s="48"/>
      <c r="H97" s="49">
        <v>3024335</v>
      </c>
      <c r="I97" s="50"/>
      <c r="J97" s="50">
        <f t="shared" si="3"/>
        <v>3024335</v>
      </c>
      <c r="L97" s="51"/>
    </row>
    <row r="98" ht="15" customHeight="1">
      <c r="A98" s="37"/>
      <c r="B98" s="38" t="s">
        <v>39</v>
      </c>
      <c r="C98" s="37"/>
      <c r="D98" s="39"/>
      <c r="E98" s="37"/>
      <c r="F98" s="47"/>
      <c r="G98" s="37"/>
      <c r="H98" s="49"/>
      <c r="I98" s="50"/>
      <c r="J98" s="50"/>
      <c r="L98" s="51"/>
    </row>
    <row r="99">
      <c r="A99" s="42" t="s">
        <v>40</v>
      </c>
      <c r="B99" s="43" t="s">
        <v>41</v>
      </c>
      <c r="C99" s="44" t="s">
        <v>22</v>
      </c>
      <c r="D99" s="45">
        <v>1</v>
      </c>
      <c r="E99" s="67"/>
      <c r="F99" s="47">
        <f t="shared" si="4"/>
        <v>2004327</v>
      </c>
      <c r="G99" s="48"/>
      <c r="H99" s="49">
        <v>2004327</v>
      </c>
      <c r="I99" s="50"/>
      <c r="J99" s="50">
        <f t="shared" si="3"/>
        <v>2004327</v>
      </c>
      <c r="L99" s="51"/>
    </row>
    <row r="100" ht="15" customHeight="1">
      <c r="A100" s="37"/>
      <c r="B100" s="38" t="s">
        <v>56</v>
      </c>
      <c r="C100" s="37"/>
      <c r="D100" s="39"/>
      <c r="E100" s="37"/>
      <c r="F100" s="47"/>
      <c r="G100" s="37"/>
      <c r="H100" s="49"/>
      <c r="I100" s="50"/>
      <c r="J100" s="50"/>
      <c r="L100" s="51"/>
    </row>
    <row r="101">
      <c r="A101" s="42" t="s">
        <v>43</v>
      </c>
      <c r="B101" s="43" t="s">
        <v>58</v>
      </c>
      <c r="C101" s="44" t="s">
        <v>59</v>
      </c>
      <c r="D101" s="45">
        <v>1</v>
      </c>
      <c r="E101" s="68"/>
      <c r="F101" s="47">
        <f t="shared" si="4"/>
        <v>758074</v>
      </c>
      <c r="G101" s="48"/>
      <c r="H101" s="49">
        <v>758074</v>
      </c>
      <c r="I101" s="50"/>
      <c r="J101" s="50">
        <f t="shared" si="3"/>
        <v>758074</v>
      </c>
      <c r="L101" s="51"/>
    </row>
    <row r="102" ht="15" customHeight="1">
      <c r="A102" s="37"/>
      <c r="B102" s="38" t="s">
        <v>60</v>
      </c>
      <c r="C102" s="37"/>
      <c r="D102" s="39"/>
      <c r="E102" s="37"/>
      <c r="F102" s="47"/>
      <c r="G102" s="37"/>
      <c r="H102" s="49"/>
      <c r="I102" s="50"/>
      <c r="J102" s="50"/>
      <c r="L102" s="51"/>
    </row>
    <row r="103">
      <c r="A103" s="42" t="s">
        <v>47</v>
      </c>
      <c r="B103" s="43" t="s">
        <v>62</v>
      </c>
      <c r="C103" s="44" t="s">
        <v>22</v>
      </c>
      <c r="D103" s="45">
        <v>1</v>
      </c>
      <c r="E103" s="67"/>
      <c r="F103" s="47">
        <f t="shared" si="4"/>
        <v>258826</v>
      </c>
      <c r="G103" s="48"/>
      <c r="H103" s="49">
        <v>258826</v>
      </c>
      <c r="I103" s="50"/>
      <c r="J103" s="50">
        <f t="shared" si="3"/>
        <v>258826</v>
      </c>
      <c r="L103" s="51"/>
    </row>
    <row r="104" ht="31.5">
      <c r="A104" s="57"/>
      <c r="B104" s="58" t="s">
        <v>63</v>
      </c>
      <c r="C104" s="17" t="s">
        <v>64</v>
      </c>
      <c r="D104" s="59"/>
      <c r="E104" s="46"/>
      <c r="F104" s="47"/>
      <c r="G104" s="17"/>
      <c r="H104" s="60">
        <f>SUM(H89:H103)</f>
        <v>43797031</v>
      </c>
      <c r="I104" s="22"/>
      <c r="J104" s="62">
        <f t="shared" si="3"/>
        <v>43797031</v>
      </c>
      <c r="L104" s="51"/>
    </row>
    <row r="105" s="23" customFormat="1" ht="15" customHeight="1">
      <c r="A105" s="24" t="s">
        <v>75</v>
      </c>
      <c r="B105" s="25" t="s">
        <v>76</v>
      </c>
      <c r="C105" s="26"/>
      <c r="D105" s="78"/>
      <c r="E105" s="78"/>
      <c r="F105" s="47"/>
      <c r="G105" s="48"/>
      <c r="H105" s="49"/>
      <c r="I105" s="79"/>
      <c r="J105" s="50"/>
      <c r="K105" s="1"/>
      <c r="L105" s="51"/>
    </row>
    <row r="106" s="1" customFormat="1" ht="30.75" customHeight="1">
      <c r="A106" s="33"/>
      <c r="B106" s="33" t="s">
        <v>18</v>
      </c>
      <c r="C106" s="33"/>
      <c r="D106" s="34"/>
      <c r="E106" s="33"/>
      <c r="F106" s="47"/>
      <c r="G106" s="48"/>
      <c r="H106" s="49"/>
      <c r="I106" s="36"/>
      <c r="J106" s="50"/>
      <c r="L106" s="51"/>
    </row>
    <row r="107" s="1" customFormat="1" ht="33.75" customHeight="1">
      <c r="A107" s="33"/>
      <c r="B107" s="33" t="s">
        <v>69</v>
      </c>
      <c r="C107" s="33"/>
      <c r="D107" s="34"/>
      <c r="E107" s="33"/>
      <c r="F107" s="47"/>
      <c r="G107" s="48"/>
      <c r="H107" s="49"/>
      <c r="I107" s="36"/>
      <c r="J107" s="50"/>
      <c r="L107" s="51"/>
    </row>
    <row r="108" ht="15" customHeight="1">
      <c r="A108" s="37"/>
      <c r="B108" s="38" t="s">
        <v>19</v>
      </c>
      <c r="C108" s="37"/>
      <c r="D108" s="39"/>
      <c r="E108" s="37"/>
      <c r="F108" s="47"/>
      <c r="G108" s="48"/>
      <c r="H108" s="49"/>
      <c r="I108" s="41"/>
      <c r="J108" s="50"/>
      <c r="L108" s="51"/>
    </row>
    <row r="109" s="1" customFormat="1">
      <c r="A109" s="42" t="s">
        <v>20</v>
      </c>
      <c r="B109" s="43" t="s">
        <v>21</v>
      </c>
      <c r="C109" s="44" t="s">
        <v>22</v>
      </c>
      <c r="D109" s="45">
        <v>82</v>
      </c>
      <c r="E109" s="67"/>
      <c r="F109" s="47">
        <f t="shared" si="4"/>
        <v>43232.120000000003</v>
      </c>
      <c r="G109" s="48"/>
      <c r="H109" s="49">
        <v>3545034</v>
      </c>
      <c r="I109" s="50"/>
      <c r="J109" s="50">
        <f t="shared" si="3"/>
        <v>3545034</v>
      </c>
      <c r="L109" s="51"/>
    </row>
    <row r="110" s="1" customFormat="1">
      <c r="A110" s="42" t="s">
        <v>23</v>
      </c>
      <c r="B110" s="43" t="s">
        <v>24</v>
      </c>
      <c r="C110" s="44" t="s">
        <v>22</v>
      </c>
      <c r="D110" s="45">
        <v>82</v>
      </c>
      <c r="E110" s="67"/>
      <c r="F110" s="47">
        <f t="shared" si="4"/>
        <v>9109</v>
      </c>
      <c r="G110" s="48"/>
      <c r="H110" s="49">
        <v>746938</v>
      </c>
      <c r="I110" s="50"/>
      <c r="J110" s="50">
        <f t="shared" si="3"/>
        <v>746938</v>
      </c>
      <c r="L110" s="51"/>
    </row>
    <row r="111" s="1" customFormat="1">
      <c r="A111" s="42" t="s">
        <v>25</v>
      </c>
      <c r="B111" s="43" t="s">
        <v>26</v>
      </c>
      <c r="C111" s="44" t="s">
        <v>22</v>
      </c>
      <c r="D111" s="45">
        <v>82</v>
      </c>
      <c r="E111" s="67"/>
      <c r="F111" s="47">
        <f t="shared" si="4"/>
        <v>97941.279999999999</v>
      </c>
      <c r="G111" s="48"/>
      <c r="H111" s="49">
        <v>8031185</v>
      </c>
      <c r="I111" s="50"/>
      <c r="J111" s="50">
        <f t="shared" si="3"/>
        <v>8031185</v>
      </c>
      <c r="L111" s="51"/>
    </row>
    <row r="112" s="1" customFormat="1" ht="46.5" customHeight="1">
      <c r="A112" s="42" t="s">
        <v>27</v>
      </c>
      <c r="B112" s="43" t="s">
        <v>28</v>
      </c>
      <c r="C112" s="44" t="s">
        <v>22</v>
      </c>
      <c r="D112" s="45">
        <v>82</v>
      </c>
      <c r="E112" s="67"/>
      <c r="F112" s="47">
        <f t="shared" si="4"/>
        <v>288174.5</v>
      </c>
      <c r="G112" s="48"/>
      <c r="H112" s="49">
        <v>23630309</v>
      </c>
      <c r="I112" s="50"/>
      <c r="J112" s="50">
        <f t="shared" si="3"/>
        <v>23630309</v>
      </c>
      <c r="L112" s="51"/>
    </row>
    <row r="113" s="1" customFormat="1">
      <c r="A113" s="42" t="s">
        <v>29</v>
      </c>
      <c r="B113" s="43" t="s">
        <v>32</v>
      </c>
      <c r="C113" s="44" t="s">
        <v>22</v>
      </c>
      <c r="D113" s="45">
        <v>84</v>
      </c>
      <c r="E113" s="67"/>
      <c r="F113" s="47">
        <f t="shared" si="4"/>
        <v>70548.75</v>
      </c>
      <c r="G113" s="48"/>
      <c r="H113" s="49">
        <v>5926095</v>
      </c>
      <c r="I113" s="50"/>
      <c r="J113" s="50">
        <f t="shared" si="3"/>
        <v>5926095</v>
      </c>
      <c r="L113" s="51"/>
    </row>
    <row r="114" s="1" customFormat="1">
      <c r="A114" s="42" t="s">
        <v>31</v>
      </c>
      <c r="B114" s="43" t="s">
        <v>34</v>
      </c>
      <c r="C114" s="44" t="s">
        <v>22</v>
      </c>
      <c r="D114" s="45">
        <v>82</v>
      </c>
      <c r="E114" s="67"/>
      <c r="F114" s="47">
        <f t="shared" si="4"/>
        <v>2696.5100000000002</v>
      </c>
      <c r="G114" s="48"/>
      <c r="H114" s="49">
        <v>221114</v>
      </c>
      <c r="I114" s="50"/>
      <c r="J114" s="50">
        <f t="shared" si="3"/>
        <v>221114</v>
      </c>
      <c r="L114" s="51"/>
    </row>
    <row r="115" ht="15" customHeight="1">
      <c r="A115" s="37"/>
      <c r="B115" s="38" t="s">
        <v>35</v>
      </c>
      <c r="C115" s="37"/>
      <c r="D115" s="39"/>
      <c r="E115" s="37"/>
      <c r="F115" s="47"/>
      <c r="G115" s="48"/>
      <c r="H115" s="49"/>
      <c r="I115" s="48"/>
      <c r="J115" s="50"/>
      <c r="L115" s="51"/>
    </row>
    <row r="116" ht="45">
      <c r="A116" s="42" t="s">
        <v>33</v>
      </c>
      <c r="B116" s="43" t="s">
        <v>70</v>
      </c>
      <c r="C116" s="44" t="s">
        <v>38</v>
      </c>
      <c r="D116" s="45">
        <v>2583</v>
      </c>
      <c r="E116" s="69"/>
      <c r="F116" s="47">
        <f t="shared" si="4"/>
        <v>1185.7</v>
      </c>
      <c r="G116" s="48"/>
      <c r="H116" s="49">
        <v>3062663</v>
      </c>
      <c r="I116" s="50"/>
      <c r="J116" s="50">
        <f t="shared" si="3"/>
        <v>3062663</v>
      </c>
      <c r="L116" s="51"/>
    </row>
    <row r="117" ht="15" customHeight="1">
      <c r="A117" s="37"/>
      <c r="B117" s="38" t="s">
        <v>39</v>
      </c>
      <c r="C117" s="37"/>
      <c r="D117" s="39"/>
      <c r="E117" s="37"/>
      <c r="F117" s="47"/>
      <c r="G117" s="48"/>
      <c r="H117" s="49"/>
      <c r="I117" s="50"/>
      <c r="J117" s="50"/>
      <c r="L117" s="51"/>
    </row>
    <row r="118">
      <c r="A118" s="42" t="s">
        <v>36</v>
      </c>
      <c r="B118" s="43" t="s">
        <v>41</v>
      </c>
      <c r="C118" s="44" t="s">
        <v>22</v>
      </c>
      <c r="D118" s="45">
        <v>1</v>
      </c>
      <c r="E118" s="67"/>
      <c r="F118" s="47">
        <f t="shared" si="4"/>
        <v>1998237</v>
      </c>
      <c r="G118" s="48"/>
      <c r="H118" s="49">
        <v>1998237</v>
      </c>
      <c r="I118" s="50"/>
      <c r="J118" s="50">
        <f t="shared" si="3"/>
        <v>1998237</v>
      </c>
      <c r="L118" s="51"/>
    </row>
    <row r="119" ht="15" customHeight="1">
      <c r="A119" s="37"/>
      <c r="B119" s="38" t="s">
        <v>56</v>
      </c>
      <c r="C119" s="37"/>
      <c r="D119" s="39"/>
      <c r="E119" s="37"/>
      <c r="F119" s="47"/>
      <c r="G119" s="48"/>
      <c r="H119" s="49"/>
      <c r="I119" s="50"/>
      <c r="J119" s="50"/>
      <c r="L119" s="51"/>
    </row>
    <row r="120">
      <c r="A120" s="42" t="s">
        <v>40</v>
      </c>
      <c r="B120" s="43" t="s">
        <v>58</v>
      </c>
      <c r="C120" s="44" t="s">
        <v>59</v>
      </c>
      <c r="D120" s="45">
        <v>1</v>
      </c>
      <c r="E120" s="68"/>
      <c r="F120" s="47">
        <f t="shared" si="4"/>
        <v>664580</v>
      </c>
      <c r="G120" s="48"/>
      <c r="H120" s="49">
        <v>664580</v>
      </c>
      <c r="I120" s="50"/>
      <c r="J120" s="50">
        <f t="shared" si="3"/>
        <v>664580</v>
      </c>
      <c r="L120" s="51"/>
    </row>
    <row r="121" ht="15" customHeight="1">
      <c r="A121" s="37"/>
      <c r="B121" s="38" t="s">
        <v>60</v>
      </c>
      <c r="C121" s="37"/>
      <c r="D121" s="39"/>
      <c r="E121" s="37"/>
      <c r="F121" s="47"/>
      <c r="G121" s="48"/>
      <c r="H121" s="49"/>
      <c r="I121" s="50"/>
      <c r="J121" s="50"/>
      <c r="L121" s="51"/>
    </row>
    <row r="122">
      <c r="A122" s="42" t="s">
        <v>43</v>
      </c>
      <c r="B122" s="43" t="s">
        <v>62</v>
      </c>
      <c r="C122" s="44" t="s">
        <v>22</v>
      </c>
      <c r="D122" s="45">
        <v>1</v>
      </c>
      <c r="E122" s="67"/>
      <c r="F122" s="47">
        <f t="shared" si="4"/>
        <v>262492</v>
      </c>
      <c r="G122" s="48"/>
      <c r="H122" s="49">
        <v>262492</v>
      </c>
      <c r="I122" s="50"/>
      <c r="J122" s="50">
        <f t="shared" si="3"/>
        <v>262492</v>
      </c>
      <c r="L122" s="51"/>
    </row>
    <row r="123" ht="31.5">
      <c r="A123" s="57"/>
      <c r="B123" s="58" t="s">
        <v>63</v>
      </c>
      <c r="C123" s="17" t="s">
        <v>64</v>
      </c>
      <c r="D123" s="59"/>
      <c r="E123" s="46"/>
      <c r="F123" s="47"/>
      <c r="G123" s="48"/>
      <c r="H123" s="60">
        <f>SUM(H109:H122)</f>
        <v>48088647</v>
      </c>
      <c r="I123" s="22"/>
      <c r="J123" s="62">
        <f t="shared" si="3"/>
        <v>48088647</v>
      </c>
      <c r="L123" s="51"/>
    </row>
    <row r="124" s="23" customFormat="1" ht="15" customHeight="1">
      <c r="A124" s="24" t="s">
        <v>77</v>
      </c>
      <c r="B124" s="25" t="s">
        <v>78</v>
      </c>
      <c r="C124" s="26"/>
      <c r="D124" s="78"/>
      <c r="E124" s="78"/>
      <c r="F124" s="47"/>
      <c r="G124" s="48"/>
      <c r="H124" s="49"/>
      <c r="I124" s="79"/>
      <c r="J124" s="50"/>
      <c r="K124" s="1"/>
      <c r="L124" s="51"/>
    </row>
    <row r="125" s="1" customFormat="1" ht="33.75" customHeight="1">
      <c r="A125" s="33"/>
      <c r="B125" s="29" t="s">
        <v>18</v>
      </c>
      <c r="C125" s="33"/>
      <c r="D125" s="34"/>
      <c r="E125" s="33"/>
      <c r="F125" s="47"/>
      <c r="G125" s="48"/>
      <c r="H125" s="49"/>
      <c r="I125" s="36"/>
      <c r="J125" s="50"/>
      <c r="L125" s="51"/>
    </row>
    <row r="126" ht="15" customHeight="1">
      <c r="A126" s="37"/>
      <c r="B126" s="38" t="s">
        <v>19</v>
      </c>
      <c r="C126" s="37"/>
      <c r="D126" s="39"/>
      <c r="E126" s="37"/>
      <c r="F126" s="47"/>
      <c r="G126" s="48"/>
      <c r="H126" s="49"/>
      <c r="I126" s="41"/>
      <c r="J126" s="50"/>
      <c r="L126" s="51"/>
    </row>
    <row r="127" s="1" customFormat="1">
      <c r="A127" s="42" t="s">
        <v>20</v>
      </c>
      <c r="B127" s="43" t="s">
        <v>21</v>
      </c>
      <c r="C127" s="44" t="s">
        <v>22</v>
      </c>
      <c r="D127" s="45">
        <v>33</v>
      </c>
      <c r="E127" s="67"/>
      <c r="F127" s="47">
        <f t="shared" si="4"/>
        <v>26704.150000000001</v>
      </c>
      <c r="G127" s="48"/>
      <c r="H127" s="49">
        <v>881237</v>
      </c>
      <c r="I127" s="50"/>
      <c r="J127" s="50">
        <f t="shared" si="3"/>
        <v>881237</v>
      </c>
      <c r="L127" s="51"/>
    </row>
    <row r="128" s="1" customFormat="1">
      <c r="A128" s="42" t="s">
        <v>23</v>
      </c>
      <c r="B128" s="43" t="s">
        <v>24</v>
      </c>
      <c r="C128" s="44" t="s">
        <v>22</v>
      </c>
      <c r="D128" s="45">
        <v>33</v>
      </c>
      <c r="E128" s="67"/>
      <c r="F128" s="47">
        <f t="shared" si="4"/>
        <v>9109</v>
      </c>
      <c r="G128" s="48"/>
      <c r="H128" s="49">
        <v>300597</v>
      </c>
      <c r="I128" s="50"/>
      <c r="J128" s="50">
        <f t="shared" si="3"/>
        <v>300597</v>
      </c>
      <c r="L128" s="51"/>
    </row>
    <row r="129" s="1" customFormat="1">
      <c r="A129" s="42" t="s">
        <v>25</v>
      </c>
      <c r="B129" s="43" t="s">
        <v>26</v>
      </c>
      <c r="C129" s="44" t="s">
        <v>22</v>
      </c>
      <c r="D129" s="45">
        <v>33</v>
      </c>
      <c r="E129" s="67"/>
      <c r="F129" s="47">
        <f t="shared" si="4"/>
        <v>97634.300000000003</v>
      </c>
      <c r="G129" s="48"/>
      <c r="H129" s="49">
        <v>3221932</v>
      </c>
      <c r="I129" s="50"/>
      <c r="J129" s="50">
        <f t="shared" si="3"/>
        <v>3221932</v>
      </c>
      <c r="L129" s="51"/>
    </row>
    <row r="130" s="1" customFormat="1" ht="51" customHeight="1">
      <c r="A130" s="42" t="s">
        <v>27</v>
      </c>
      <c r="B130" s="43" t="s">
        <v>28</v>
      </c>
      <c r="C130" s="44" t="s">
        <v>22</v>
      </c>
      <c r="D130" s="45">
        <v>33</v>
      </c>
      <c r="E130" s="67"/>
      <c r="F130" s="47">
        <f t="shared" si="4"/>
        <v>273176.35999999999</v>
      </c>
      <c r="G130" s="48"/>
      <c r="H130" s="49">
        <v>9014820</v>
      </c>
      <c r="I130" s="50"/>
      <c r="J130" s="50">
        <f t="shared" si="3"/>
        <v>9014820</v>
      </c>
      <c r="L130" s="51"/>
    </row>
    <row r="131" s="1" customFormat="1">
      <c r="A131" s="42" t="s">
        <v>29</v>
      </c>
      <c r="B131" s="43" t="s">
        <v>32</v>
      </c>
      <c r="C131" s="44" t="s">
        <v>22</v>
      </c>
      <c r="D131" s="45">
        <v>33</v>
      </c>
      <c r="E131" s="67"/>
      <c r="F131" s="47">
        <f t="shared" si="4"/>
        <v>71012.240000000005</v>
      </c>
      <c r="G131" s="48"/>
      <c r="H131" s="49">
        <v>2343404</v>
      </c>
      <c r="I131" s="50"/>
      <c r="J131" s="50">
        <f t="shared" si="3"/>
        <v>2343404</v>
      </c>
      <c r="L131" s="51"/>
    </row>
    <row r="132" s="1" customFormat="1">
      <c r="A132" s="42" t="s">
        <v>31</v>
      </c>
      <c r="B132" s="43" t="s">
        <v>34</v>
      </c>
      <c r="C132" s="44" t="s">
        <v>22</v>
      </c>
      <c r="D132" s="45">
        <v>33</v>
      </c>
      <c r="E132" s="67"/>
      <c r="F132" s="47">
        <f t="shared" si="4"/>
        <v>2696.5500000000002</v>
      </c>
      <c r="G132" s="48"/>
      <c r="H132" s="49">
        <v>88986</v>
      </c>
      <c r="I132" s="50"/>
      <c r="J132" s="50">
        <f t="shared" si="3"/>
        <v>88986</v>
      </c>
      <c r="L132" s="51"/>
    </row>
    <row r="133" ht="15" customHeight="1">
      <c r="A133" s="37"/>
      <c r="B133" s="38" t="s">
        <v>35</v>
      </c>
      <c r="C133" s="37"/>
      <c r="D133" s="39"/>
      <c r="E133" s="37"/>
      <c r="F133" s="47"/>
      <c r="G133" s="48"/>
      <c r="H133" s="49"/>
      <c r="I133" s="50"/>
      <c r="J133" s="50"/>
      <c r="L133" s="51"/>
    </row>
    <row r="134" ht="45">
      <c r="A134" s="42" t="s">
        <v>33</v>
      </c>
      <c r="B134" s="43" t="s">
        <v>70</v>
      </c>
      <c r="C134" s="44" t="s">
        <v>38</v>
      </c>
      <c r="D134" s="73">
        <v>1039.5</v>
      </c>
      <c r="E134" s="70"/>
      <c r="F134" s="52">
        <f>ROUND(H134/D134,3)</f>
        <v>1520.693</v>
      </c>
      <c r="G134" s="48"/>
      <c r="H134" s="49">
        <v>1580760</v>
      </c>
      <c r="I134" s="50"/>
      <c r="J134" s="50">
        <f t="shared" si="3"/>
        <v>1580760</v>
      </c>
      <c r="L134" s="51"/>
    </row>
    <row r="135" ht="15" customHeight="1">
      <c r="A135" s="37"/>
      <c r="B135" s="38" t="s">
        <v>56</v>
      </c>
      <c r="C135" s="37"/>
      <c r="D135" s="39"/>
      <c r="E135" s="37"/>
      <c r="F135" s="47"/>
      <c r="G135" s="48"/>
      <c r="H135" s="49"/>
      <c r="I135" s="50"/>
      <c r="J135" s="50"/>
      <c r="L135" s="51"/>
    </row>
    <row r="136">
      <c r="A136" s="42" t="s">
        <v>36</v>
      </c>
      <c r="B136" s="43" t="s">
        <v>58</v>
      </c>
      <c r="C136" s="44" t="s">
        <v>59</v>
      </c>
      <c r="D136" s="45">
        <v>1</v>
      </c>
      <c r="E136" s="68"/>
      <c r="F136" s="47">
        <f t="shared" si="4"/>
        <v>598607</v>
      </c>
      <c r="G136" s="48"/>
      <c r="H136" s="49">
        <v>598607</v>
      </c>
      <c r="I136" s="50"/>
      <c r="J136" s="50">
        <f t="shared" si="3"/>
        <v>598607</v>
      </c>
      <c r="L136" s="51"/>
    </row>
    <row r="137" ht="31.5">
      <c r="A137" s="57"/>
      <c r="B137" s="58" t="s">
        <v>63</v>
      </c>
      <c r="C137" s="17" t="s">
        <v>64</v>
      </c>
      <c r="D137" s="59"/>
      <c r="E137" s="46"/>
      <c r="F137" s="47"/>
      <c r="G137" s="48"/>
      <c r="H137" s="60">
        <f>SUM(H127:H136)</f>
        <v>18030343</v>
      </c>
      <c r="I137" s="22"/>
      <c r="J137" s="62">
        <f t="shared" si="3"/>
        <v>18030343</v>
      </c>
      <c r="L137" s="51"/>
    </row>
    <row r="138" s="23" customFormat="1" ht="15" customHeight="1">
      <c r="A138" s="24" t="s">
        <v>79</v>
      </c>
      <c r="B138" s="25" t="s">
        <v>80</v>
      </c>
      <c r="C138" s="78"/>
      <c r="D138" s="78"/>
      <c r="E138" s="78"/>
      <c r="F138" s="47"/>
      <c r="G138" s="48"/>
      <c r="H138" s="49"/>
      <c r="I138" s="79"/>
      <c r="J138" s="50"/>
      <c r="K138" s="1"/>
      <c r="L138" s="51"/>
    </row>
    <row r="139" s="23" customFormat="1" ht="34.5" customHeight="1">
      <c r="A139" s="28"/>
      <c r="B139" s="29" t="s">
        <v>18</v>
      </c>
      <c r="C139" s="28"/>
      <c r="D139" s="30"/>
      <c r="E139" s="28"/>
      <c r="F139" s="47"/>
      <c r="G139" s="48"/>
      <c r="H139" s="49"/>
      <c r="I139" s="32"/>
      <c r="J139" s="50"/>
      <c r="K139" s="1"/>
      <c r="L139" s="51"/>
    </row>
    <row r="140" s="23" customFormat="1" ht="30" customHeight="1">
      <c r="A140" s="33"/>
      <c r="B140" s="29" t="s">
        <v>69</v>
      </c>
      <c r="C140" s="33"/>
      <c r="D140" s="34"/>
      <c r="E140" s="33"/>
      <c r="F140" s="47"/>
      <c r="G140" s="48"/>
      <c r="H140" s="49"/>
      <c r="I140" s="36"/>
      <c r="J140" s="50"/>
      <c r="K140" s="1"/>
      <c r="L140" s="51"/>
    </row>
    <row r="141" s="23" customFormat="1" ht="90" customHeight="1">
      <c r="A141" s="33"/>
      <c r="B141" s="29" t="s">
        <v>81</v>
      </c>
      <c r="C141" s="33"/>
      <c r="D141" s="34"/>
      <c r="E141" s="33"/>
      <c r="F141" s="47"/>
      <c r="G141" s="48"/>
      <c r="H141" s="49"/>
      <c r="I141" s="36"/>
      <c r="J141" s="50"/>
      <c r="K141" s="1"/>
      <c r="L141" s="51"/>
    </row>
    <row r="142" ht="15" customHeight="1">
      <c r="A142" s="37"/>
      <c r="B142" s="38" t="s">
        <v>19</v>
      </c>
      <c r="C142" s="37"/>
      <c r="D142" s="39"/>
      <c r="E142" s="37"/>
      <c r="F142" s="47"/>
      <c r="G142" s="48"/>
      <c r="H142" s="49"/>
      <c r="I142" s="41"/>
      <c r="J142" s="50"/>
      <c r="L142" s="51"/>
    </row>
    <row r="143" s="1" customFormat="1">
      <c r="A143" s="42" t="s">
        <v>20</v>
      </c>
      <c r="B143" s="43" t="s">
        <v>21</v>
      </c>
      <c r="C143" s="44" t="s">
        <v>22</v>
      </c>
      <c r="D143" s="45"/>
      <c r="E143" s="67">
        <v>104</v>
      </c>
      <c r="F143" s="47"/>
      <c r="G143" s="80">
        <f>ROUND(I143/E143,3)</f>
        <v>44961.375</v>
      </c>
      <c r="H143" s="49"/>
      <c r="I143" s="50">
        <v>4675983</v>
      </c>
      <c r="J143" s="50">
        <f t="shared" ref="J143:J206" si="5">H143+I143</f>
        <v>4675983</v>
      </c>
      <c r="L143" s="51"/>
    </row>
    <row r="144" s="1" customFormat="1">
      <c r="A144" s="42" t="s">
        <v>23</v>
      </c>
      <c r="B144" s="43" t="s">
        <v>24</v>
      </c>
      <c r="C144" s="44" t="s">
        <v>22</v>
      </c>
      <c r="D144" s="45"/>
      <c r="E144" s="67">
        <v>104</v>
      </c>
      <c r="F144" s="47"/>
      <c r="G144" s="80">
        <f t="shared" ref="G144:G193" si="6">ROUND(I144/E144,2)</f>
        <v>9473.3700000000008</v>
      </c>
      <c r="H144" s="49"/>
      <c r="I144" s="50">
        <v>985230</v>
      </c>
      <c r="J144" s="50">
        <f t="shared" si="5"/>
        <v>985230</v>
      </c>
      <c r="L144" s="51"/>
    </row>
    <row r="145" s="1" customFormat="1">
      <c r="A145" s="42" t="s">
        <v>25</v>
      </c>
      <c r="B145" s="43" t="s">
        <v>26</v>
      </c>
      <c r="C145" s="44" t="s">
        <v>22</v>
      </c>
      <c r="D145" s="45"/>
      <c r="E145" s="67">
        <v>104</v>
      </c>
      <c r="F145" s="47"/>
      <c r="G145" s="80">
        <f t="shared" si="6"/>
        <v>101858.96000000001</v>
      </c>
      <c r="H145" s="49"/>
      <c r="I145" s="50">
        <v>10593332</v>
      </c>
      <c r="J145" s="50">
        <f t="shared" si="5"/>
        <v>10593332</v>
      </c>
      <c r="L145" s="51"/>
    </row>
    <row r="146" s="1" customFormat="1" ht="60">
      <c r="A146" s="42" t="s">
        <v>27</v>
      </c>
      <c r="B146" s="43" t="s">
        <v>28</v>
      </c>
      <c r="C146" s="44" t="s">
        <v>22</v>
      </c>
      <c r="D146" s="45"/>
      <c r="E146" s="67">
        <v>104</v>
      </c>
      <c r="F146" s="47"/>
      <c r="G146" s="80">
        <f t="shared" si="6"/>
        <v>298840.54999999999</v>
      </c>
      <c r="H146" s="49"/>
      <c r="I146" s="50">
        <v>31079417</v>
      </c>
      <c r="J146" s="50">
        <f t="shared" si="5"/>
        <v>31079417</v>
      </c>
      <c r="L146" s="51"/>
    </row>
    <row r="147" s="1" customFormat="1">
      <c r="A147" s="42" t="s">
        <v>29</v>
      </c>
      <c r="B147" s="43" t="s">
        <v>32</v>
      </c>
      <c r="C147" s="44" t="s">
        <v>22</v>
      </c>
      <c r="D147" s="45"/>
      <c r="E147" s="67">
        <v>104</v>
      </c>
      <c r="F147" s="47"/>
      <c r="G147" s="80">
        <f t="shared" si="6"/>
        <v>74785.199999999997</v>
      </c>
      <c r="H147" s="49"/>
      <c r="I147" s="50">
        <v>7777661</v>
      </c>
      <c r="J147" s="50">
        <f t="shared" si="5"/>
        <v>7777661</v>
      </c>
      <c r="L147" s="51"/>
    </row>
    <row r="148">
      <c r="A148" s="42" t="s">
        <v>31</v>
      </c>
      <c r="B148" s="43" t="s">
        <v>34</v>
      </c>
      <c r="C148" s="44" t="s">
        <v>22</v>
      </c>
      <c r="D148" s="45"/>
      <c r="E148" s="67">
        <v>104</v>
      </c>
      <c r="F148" s="47"/>
      <c r="G148" s="80">
        <f t="shared" si="6"/>
        <v>2804.3800000000001</v>
      </c>
      <c r="H148" s="49"/>
      <c r="I148" s="50">
        <v>291656</v>
      </c>
      <c r="J148" s="50">
        <f t="shared" si="5"/>
        <v>291656</v>
      </c>
      <c r="L148" s="51"/>
    </row>
    <row r="149" ht="15" customHeight="1">
      <c r="A149" s="37"/>
      <c r="B149" s="38" t="s">
        <v>82</v>
      </c>
      <c r="C149" s="37"/>
      <c r="D149" s="39"/>
      <c r="E149" s="37"/>
      <c r="F149" s="47"/>
      <c r="G149" s="80"/>
      <c r="H149" s="49"/>
      <c r="I149" s="50"/>
      <c r="J149" s="50"/>
      <c r="L149" s="51"/>
    </row>
    <row r="150" s="1" customFormat="1">
      <c r="A150" s="42" t="s">
        <v>33</v>
      </c>
      <c r="B150" s="43" t="s">
        <v>21</v>
      </c>
      <c r="C150" s="44" t="s">
        <v>22</v>
      </c>
      <c r="D150" s="45"/>
      <c r="E150" s="67">
        <v>16</v>
      </c>
      <c r="F150" s="47"/>
      <c r="G150" s="80">
        <f t="shared" si="6"/>
        <v>53837.5</v>
      </c>
      <c r="H150" s="49"/>
      <c r="I150" s="50">
        <v>861400</v>
      </c>
      <c r="J150" s="50">
        <f t="shared" si="5"/>
        <v>861400</v>
      </c>
      <c r="L150" s="51"/>
    </row>
    <row r="151" s="1" customFormat="1">
      <c r="A151" s="42" t="s">
        <v>36</v>
      </c>
      <c r="B151" s="43" t="s">
        <v>24</v>
      </c>
      <c r="C151" s="44" t="s">
        <v>22</v>
      </c>
      <c r="D151" s="45"/>
      <c r="E151" s="67">
        <v>16</v>
      </c>
      <c r="F151" s="47"/>
      <c r="G151" s="80">
        <f t="shared" si="6"/>
        <v>10257.630000000001</v>
      </c>
      <c r="H151" s="49"/>
      <c r="I151" s="50">
        <v>164122</v>
      </c>
      <c r="J151" s="50">
        <f t="shared" si="5"/>
        <v>164122</v>
      </c>
      <c r="L151" s="51"/>
    </row>
    <row r="152" s="1" customFormat="1">
      <c r="A152" s="42" t="s">
        <v>40</v>
      </c>
      <c r="B152" s="43" t="s">
        <v>26</v>
      </c>
      <c r="C152" s="44" t="s">
        <v>22</v>
      </c>
      <c r="D152" s="45"/>
      <c r="E152" s="67">
        <v>16</v>
      </c>
      <c r="F152" s="47"/>
      <c r="G152" s="80">
        <f t="shared" si="6"/>
        <v>103926.25</v>
      </c>
      <c r="H152" s="49"/>
      <c r="I152" s="50">
        <v>1662820</v>
      </c>
      <c r="J152" s="50">
        <f t="shared" si="5"/>
        <v>1662820</v>
      </c>
      <c r="L152" s="51"/>
    </row>
    <row r="153" s="1" customFormat="1" ht="50.25" customHeight="1">
      <c r="A153" s="42" t="s">
        <v>43</v>
      </c>
      <c r="B153" s="43" t="s">
        <v>28</v>
      </c>
      <c r="C153" s="44" t="s">
        <v>22</v>
      </c>
      <c r="D153" s="45"/>
      <c r="E153" s="67">
        <v>16</v>
      </c>
      <c r="F153" s="47"/>
      <c r="G153" s="80">
        <f t="shared" si="6"/>
        <v>307246.75</v>
      </c>
      <c r="H153" s="49"/>
      <c r="I153" s="50">
        <v>4915948</v>
      </c>
      <c r="J153" s="50">
        <f t="shared" si="5"/>
        <v>4915948</v>
      </c>
      <c r="L153" s="51"/>
    </row>
    <row r="154" s="1" customFormat="1">
      <c r="A154" s="42" t="s">
        <v>47</v>
      </c>
      <c r="B154" s="43" t="s">
        <v>32</v>
      </c>
      <c r="C154" s="44" t="s">
        <v>22</v>
      </c>
      <c r="D154" s="45"/>
      <c r="E154" s="67">
        <v>16</v>
      </c>
      <c r="F154" s="47"/>
      <c r="G154" s="80">
        <f t="shared" si="6"/>
        <v>75283.75</v>
      </c>
      <c r="H154" s="49"/>
      <c r="I154" s="50">
        <v>1204540</v>
      </c>
      <c r="J154" s="50">
        <f t="shared" si="5"/>
        <v>1204540</v>
      </c>
      <c r="L154" s="51"/>
    </row>
    <row r="155" s="1" customFormat="1">
      <c r="A155" s="42" t="s">
        <v>49</v>
      </c>
      <c r="B155" s="43" t="s">
        <v>34</v>
      </c>
      <c r="C155" s="44" t="s">
        <v>22</v>
      </c>
      <c r="D155" s="45"/>
      <c r="E155" s="67">
        <v>16</v>
      </c>
      <c r="F155" s="47"/>
      <c r="G155" s="80">
        <f t="shared" si="6"/>
        <v>3063.6900000000001</v>
      </c>
      <c r="H155" s="49"/>
      <c r="I155" s="50">
        <v>49019</v>
      </c>
      <c r="J155" s="50">
        <f t="shared" si="5"/>
        <v>49019</v>
      </c>
      <c r="L155" s="51"/>
    </row>
    <row r="156" ht="15" customHeight="1">
      <c r="A156" s="37"/>
      <c r="B156" s="38" t="s">
        <v>35</v>
      </c>
      <c r="C156" s="37"/>
      <c r="D156" s="39"/>
      <c r="E156" s="37"/>
      <c r="F156" s="47"/>
      <c r="G156" s="80"/>
      <c r="H156" s="49"/>
      <c r="I156" s="50"/>
      <c r="J156" s="50"/>
      <c r="L156" s="51"/>
    </row>
    <row r="157" ht="45">
      <c r="A157" s="42" t="s">
        <v>52</v>
      </c>
      <c r="B157" s="43" t="s">
        <v>70</v>
      </c>
      <c r="C157" s="44" t="s">
        <v>38</v>
      </c>
      <c r="D157" s="72"/>
      <c r="E157" s="67">
        <v>3260</v>
      </c>
      <c r="F157" s="47"/>
      <c r="G157" s="80">
        <f t="shared" si="6"/>
        <v>1275.1700000000001</v>
      </c>
      <c r="H157" s="49"/>
      <c r="I157" s="50">
        <v>4157054</v>
      </c>
      <c r="J157" s="50">
        <f t="shared" si="5"/>
        <v>4157054</v>
      </c>
      <c r="L157" s="51"/>
    </row>
    <row r="158" ht="15" customHeight="1">
      <c r="A158" s="37"/>
      <c r="B158" s="38" t="s">
        <v>39</v>
      </c>
      <c r="C158" s="37"/>
      <c r="D158" s="39"/>
      <c r="E158" s="37"/>
      <c r="F158" s="47"/>
      <c r="G158" s="80"/>
      <c r="H158" s="49"/>
      <c r="I158" s="50"/>
      <c r="J158" s="50"/>
      <c r="L158" s="51"/>
    </row>
    <row r="159" ht="15.75" customHeight="1">
      <c r="A159" s="42" t="s">
        <v>54</v>
      </c>
      <c r="B159" s="43" t="s">
        <v>41</v>
      </c>
      <c r="C159" s="44" t="s">
        <v>22</v>
      </c>
      <c r="D159" s="45"/>
      <c r="E159" s="67">
        <v>1</v>
      </c>
      <c r="F159" s="47"/>
      <c r="G159" s="80">
        <f t="shared" si="6"/>
        <v>2075064</v>
      </c>
      <c r="H159" s="49"/>
      <c r="I159" s="50">
        <v>2075064</v>
      </c>
      <c r="J159" s="50">
        <f t="shared" si="5"/>
        <v>2075064</v>
      </c>
      <c r="L159" s="51"/>
    </row>
    <row r="160" s="1" customFormat="1" ht="31.5" customHeight="1">
      <c r="A160" s="37"/>
      <c r="B160" s="38" t="s">
        <v>83</v>
      </c>
      <c r="C160" s="37"/>
      <c r="D160" s="39"/>
      <c r="E160" s="37"/>
      <c r="F160" s="47"/>
      <c r="G160" s="80"/>
      <c r="H160" s="49"/>
      <c r="I160" s="50"/>
      <c r="J160" s="50"/>
      <c r="L160" s="51"/>
    </row>
    <row r="161" s="1" customFormat="1">
      <c r="A161" s="42" t="s">
        <v>57</v>
      </c>
      <c r="B161" s="43" t="s">
        <v>44</v>
      </c>
      <c r="C161" s="44" t="s">
        <v>45</v>
      </c>
      <c r="D161" s="45"/>
      <c r="E161" s="67">
        <v>1</v>
      </c>
      <c r="F161" s="47"/>
      <c r="G161" s="80">
        <f t="shared" si="6"/>
        <v>2000292</v>
      </c>
      <c r="H161" s="49"/>
      <c r="I161" s="50">
        <v>2000292</v>
      </c>
      <c r="J161" s="50">
        <f t="shared" si="5"/>
        <v>2000292</v>
      </c>
      <c r="L161" s="51"/>
    </row>
    <row r="162" s="1" customFormat="1" ht="15" customHeight="1">
      <c r="A162" s="54"/>
      <c r="B162" s="55" t="s">
        <v>46</v>
      </c>
      <c r="C162" s="54"/>
      <c r="D162" s="56"/>
      <c r="E162" s="54"/>
      <c r="F162" s="47"/>
      <c r="G162" s="80"/>
      <c r="H162" s="49"/>
      <c r="I162" s="50"/>
      <c r="J162" s="50"/>
      <c r="L162" s="51"/>
    </row>
    <row r="163" s="1" customFormat="1">
      <c r="A163" s="42" t="s">
        <v>61</v>
      </c>
      <c r="B163" s="43" t="s">
        <v>46</v>
      </c>
      <c r="C163" s="44" t="s">
        <v>22</v>
      </c>
      <c r="D163" s="45"/>
      <c r="E163" s="67">
        <v>1</v>
      </c>
      <c r="F163" s="47"/>
      <c r="G163" s="80">
        <f t="shared" si="6"/>
        <v>182914</v>
      </c>
      <c r="H163" s="49"/>
      <c r="I163" s="50">
        <v>182914</v>
      </c>
      <c r="J163" s="50">
        <f t="shared" si="5"/>
        <v>182914</v>
      </c>
      <c r="L163" s="51"/>
    </row>
    <row r="164" s="1" customFormat="1" ht="15" customHeight="1">
      <c r="A164" s="37"/>
      <c r="B164" s="38" t="s">
        <v>56</v>
      </c>
      <c r="C164" s="37"/>
      <c r="D164" s="39"/>
      <c r="E164" s="37"/>
      <c r="F164" s="47"/>
      <c r="G164" s="80"/>
      <c r="H164" s="49"/>
      <c r="I164" s="50"/>
      <c r="J164" s="50"/>
      <c r="L164" s="51"/>
    </row>
    <row r="165" s="1" customFormat="1">
      <c r="A165" s="42" t="s">
        <v>84</v>
      </c>
      <c r="B165" s="43" t="s">
        <v>58</v>
      </c>
      <c r="C165" s="44" t="s">
        <v>59</v>
      </c>
      <c r="D165" s="72"/>
      <c r="E165" s="67">
        <v>1</v>
      </c>
      <c r="F165" s="47"/>
      <c r="G165" s="80">
        <f t="shared" si="6"/>
        <v>791321</v>
      </c>
      <c r="H165" s="49"/>
      <c r="I165" s="50">
        <v>791321</v>
      </c>
      <c r="J165" s="50">
        <f t="shared" si="5"/>
        <v>791321</v>
      </c>
      <c r="L165" s="51"/>
    </row>
    <row r="166" ht="15" customHeight="1">
      <c r="A166" s="37"/>
      <c r="B166" s="38" t="s">
        <v>85</v>
      </c>
      <c r="C166" s="37"/>
      <c r="D166" s="39"/>
      <c r="E166" s="37"/>
      <c r="F166" s="47"/>
      <c r="G166" s="80"/>
      <c r="H166" s="49"/>
      <c r="I166" s="50"/>
      <c r="J166" s="50"/>
      <c r="L166" s="51"/>
    </row>
    <row r="167">
      <c r="A167" s="42" t="s">
        <v>86</v>
      </c>
      <c r="B167" s="43" t="s">
        <v>62</v>
      </c>
      <c r="C167" s="44" t="s">
        <v>22</v>
      </c>
      <c r="D167" s="45"/>
      <c r="E167" s="67">
        <v>1</v>
      </c>
      <c r="F167" s="47"/>
      <c r="G167" s="80">
        <f t="shared" si="6"/>
        <v>682620</v>
      </c>
      <c r="H167" s="49"/>
      <c r="I167" s="50">
        <v>682620</v>
      </c>
      <c r="J167" s="50">
        <f t="shared" si="5"/>
        <v>682620</v>
      </c>
      <c r="L167" s="51"/>
    </row>
    <row r="168" ht="31.5">
      <c r="A168" s="57"/>
      <c r="B168" s="58" t="s">
        <v>87</v>
      </c>
      <c r="C168" s="17" t="s">
        <v>64</v>
      </c>
      <c r="D168" s="59"/>
      <c r="E168" s="46"/>
      <c r="F168" s="47"/>
      <c r="G168" s="80"/>
      <c r="H168" s="49"/>
      <c r="I168" s="62">
        <f>SUM(I143:I167)</f>
        <v>74150393</v>
      </c>
      <c r="J168" s="62">
        <f t="shared" si="5"/>
        <v>74150393</v>
      </c>
      <c r="L168" s="51"/>
    </row>
    <row r="169" s="81" customFormat="1" ht="18.75" customHeight="1">
      <c r="A169" s="24" t="s">
        <v>88</v>
      </c>
      <c r="B169" s="25" t="s">
        <v>89</v>
      </c>
      <c r="C169" s="26"/>
      <c r="D169" s="82"/>
      <c r="E169" s="82"/>
      <c r="F169" s="47"/>
      <c r="G169" s="80"/>
      <c r="H169" s="49"/>
      <c r="I169" s="50"/>
      <c r="J169" s="50"/>
      <c r="K169" s="1"/>
      <c r="L169" s="51"/>
    </row>
    <row r="170" s="83" customFormat="1" ht="35.25" customHeight="1">
      <c r="A170" s="33"/>
      <c r="B170" s="29" t="s">
        <v>18</v>
      </c>
      <c r="C170" s="33"/>
      <c r="D170" s="34"/>
      <c r="E170" s="33"/>
      <c r="F170" s="47"/>
      <c r="G170" s="80"/>
      <c r="H170" s="49"/>
      <c r="I170" s="50"/>
      <c r="J170" s="50"/>
      <c r="K170" s="1"/>
      <c r="L170" s="51"/>
    </row>
    <row r="171" s="83" customFormat="1" ht="28.5" customHeight="1">
      <c r="A171" s="33"/>
      <c r="B171" s="29" t="s">
        <v>69</v>
      </c>
      <c r="C171" s="33"/>
      <c r="D171" s="34"/>
      <c r="E171" s="33"/>
      <c r="F171" s="47"/>
      <c r="G171" s="80"/>
      <c r="H171" s="49"/>
      <c r="I171" s="50"/>
      <c r="J171" s="50"/>
      <c r="K171" s="1"/>
      <c r="L171" s="51"/>
    </row>
    <row r="172" ht="15" customHeight="1">
      <c r="A172" s="37"/>
      <c r="B172" s="38" t="s">
        <v>19</v>
      </c>
      <c r="C172" s="37"/>
      <c r="D172" s="39"/>
      <c r="E172" s="37"/>
      <c r="F172" s="47"/>
      <c r="G172" s="80"/>
      <c r="H172" s="49"/>
      <c r="I172" s="50"/>
      <c r="J172" s="50"/>
      <c r="L172" s="51"/>
    </row>
    <row r="173" s="1" customFormat="1">
      <c r="A173" s="42" t="s">
        <v>20</v>
      </c>
      <c r="B173" s="43" t="s">
        <v>21</v>
      </c>
      <c r="C173" s="44" t="s">
        <v>22</v>
      </c>
      <c r="D173" s="45"/>
      <c r="E173" s="67">
        <v>26</v>
      </c>
      <c r="F173" s="47"/>
      <c r="G173" s="80">
        <f t="shared" si="6"/>
        <v>44961.419999999998</v>
      </c>
      <c r="H173" s="49"/>
      <c r="I173" s="50">
        <v>1168997</v>
      </c>
      <c r="J173" s="50">
        <f t="shared" si="5"/>
        <v>1168997</v>
      </c>
      <c r="L173" s="51"/>
    </row>
    <row r="174" s="1" customFormat="1">
      <c r="A174" s="42" t="s">
        <v>23</v>
      </c>
      <c r="B174" s="43" t="s">
        <v>24</v>
      </c>
      <c r="C174" s="44" t="s">
        <v>22</v>
      </c>
      <c r="D174" s="45"/>
      <c r="E174" s="67">
        <v>26</v>
      </c>
      <c r="F174" s="47"/>
      <c r="G174" s="80">
        <f t="shared" si="6"/>
        <v>9473.3500000000004</v>
      </c>
      <c r="H174" s="49"/>
      <c r="I174" s="50">
        <v>246307</v>
      </c>
      <c r="J174" s="50">
        <f t="shared" si="5"/>
        <v>246307</v>
      </c>
      <c r="L174" s="51"/>
    </row>
    <row r="175" s="1" customFormat="1">
      <c r="A175" s="42" t="s">
        <v>25</v>
      </c>
      <c r="B175" s="43" t="s">
        <v>26</v>
      </c>
      <c r="C175" s="44" t="s">
        <v>22</v>
      </c>
      <c r="D175" s="45"/>
      <c r="E175" s="67">
        <v>26</v>
      </c>
      <c r="F175" s="47"/>
      <c r="G175" s="80">
        <f t="shared" si="6"/>
        <v>101858.96000000001</v>
      </c>
      <c r="H175" s="49"/>
      <c r="I175" s="50">
        <v>2648333</v>
      </c>
      <c r="J175" s="50">
        <f t="shared" si="5"/>
        <v>2648333</v>
      </c>
      <c r="L175" s="51"/>
    </row>
    <row r="176" s="1" customFormat="1" ht="49.5" customHeight="1">
      <c r="A176" s="42" t="s">
        <v>27</v>
      </c>
      <c r="B176" s="43" t="s">
        <v>28</v>
      </c>
      <c r="C176" s="44" t="s">
        <v>22</v>
      </c>
      <c r="D176" s="45"/>
      <c r="E176" s="67">
        <v>26</v>
      </c>
      <c r="F176" s="47"/>
      <c r="G176" s="80">
        <f t="shared" si="6"/>
        <v>299968.91999999998</v>
      </c>
      <c r="H176" s="49"/>
      <c r="I176" s="50">
        <v>7799192</v>
      </c>
      <c r="J176" s="50">
        <f t="shared" si="5"/>
        <v>7799192</v>
      </c>
      <c r="L176" s="51"/>
    </row>
    <row r="177" s="1" customFormat="1">
      <c r="A177" s="42" t="s">
        <v>29</v>
      </c>
      <c r="B177" s="43" t="s">
        <v>32</v>
      </c>
      <c r="C177" s="44" t="s">
        <v>22</v>
      </c>
      <c r="D177" s="45"/>
      <c r="E177" s="67">
        <v>28</v>
      </c>
      <c r="F177" s="47"/>
      <c r="G177" s="80">
        <f t="shared" si="6"/>
        <v>72406.790000000008</v>
      </c>
      <c r="H177" s="49"/>
      <c r="I177" s="50">
        <v>2027390</v>
      </c>
      <c r="J177" s="50">
        <f t="shared" si="5"/>
        <v>2027390</v>
      </c>
      <c r="L177" s="51"/>
    </row>
    <row r="178" s="1" customFormat="1">
      <c r="A178" s="42" t="s">
        <v>31</v>
      </c>
      <c r="B178" s="43" t="s">
        <v>34</v>
      </c>
      <c r="C178" s="44" t="s">
        <v>22</v>
      </c>
      <c r="D178" s="45"/>
      <c r="E178" s="67">
        <v>26</v>
      </c>
      <c r="F178" s="47"/>
      <c r="G178" s="80">
        <f t="shared" si="6"/>
        <v>2804.3800000000001</v>
      </c>
      <c r="H178" s="49"/>
      <c r="I178" s="50">
        <v>72914</v>
      </c>
      <c r="J178" s="50">
        <f t="shared" si="5"/>
        <v>72914</v>
      </c>
      <c r="L178" s="51"/>
    </row>
    <row r="179" s="1" customFormat="1" ht="15" customHeight="1">
      <c r="A179" s="37"/>
      <c r="B179" s="38" t="s">
        <v>35</v>
      </c>
      <c r="C179" s="37"/>
      <c r="D179" s="39"/>
      <c r="E179" s="37"/>
      <c r="F179" s="47"/>
      <c r="G179" s="80"/>
      <c r="H179" s="49"/>
      <c r="I179" s="50"/>
      <c r="J179" s="50"/>
      <c r="L179" s="51"/>
    </row>
    <row r="180" ht="45">
      <c r="A180" s="42" t="s">
        <v>33</v>
      </c>
      <c r="B180" s="43" t="s">
        <v>70</v>
      </c>
      <c r="C180" s="44" t="s">
        <v>38</v>
      </c>
      <c r="D180" s="84"/>
      <c r="E180" s="67">
        <v>819</v>
      </c>
      <c r="F180" s="47"/>
      <c r="G180" s="80">
        <f t="shared" si="6"/>
        <v>1725.6900000000001</v>
      </c>
      <c r="H180" s="49"/>
      <c r="I180" s="50">
        <v>1413340</v>
      </c>
      <c r="J180" s="50">
        <f t="shared" si="5"/>
        <v>1413340</v>
      </c>
      <c r="L180" s="51"/>
    </row>
    <row r="181" ht="15" customHeight="1">
      <c r="A181" s="37"/>
      <c r="B181" s="38" t="s">
        <v>56</v>
      </c>
      <c r="C181" s="37"/>
      <c r="D181" s="39"/>
      <c r="E181" s="37"/>
      <c r="F181" s="47"/>
      <c r="G181" s="80"/>
      <c r="H181" s="49"/>
      <c r="I181" s="50"/>
      <c r="J181" s="50"/>
      <c r="L181" s="51"/>
    </row>
    <row r="182" s="1" customFormat="1">
      <c r="A182" s="42" t="s">
        <v>36</v>
      </c>
      <c r="B182" s="43" t="s">
        <v>58</v>
      </c>
      <c r="C182" s="44" t="s">
        <v>59</v>
      </c>
      <c r="D182" s="72"/>
      <c r="E182" s="67">
        <v>1</v>
      </c>
      <c r="F182" s="47"/>
      <c r="G182" s="80">
        <f t="shared" si="6"/>
        <v>612751</v>
      </c>
      <c r="H182" s="49"/>
      <c r="I182" s="50">
        <v>612751</v>
      </c>
      <c r="J182" s="50">
        <f t="shared" si="5"/>
        <v>612751</v>
      </c>
      <c r="L182" s="51"/>
    </row>
    <row r="183" ht="31.5">
      <c r="A183" s="57"/>
      <c r="B183" s="58" t="s">
        <v>87</v>
      </c>
      <c r="C183" s="17" t="s">
        <v>64</v>
      </c>
      <c r="D183" s="59"/>
      <c r="E183" s="46"/>
      <c r="F183" s="47"/>
      <c r="G183" s="80"/>
      <c r="H183" s="49"/>
      <c r="I183" s="62">
        <f>SUM(I173:I182)</f>
        <v>15989224</v>
      </c>
      <c r="J183" s="62">
        <f t="shared" si="5"/>
        <v>15989224</v>
      </c>
      <c r="L183" s="51"/>
    </row>
    <row r="184" s="23" customFormat="1" ht="15" customHeight="1">
      <c r="A184" s="24" t="s">
        <v>90</v>
      </c>
      <c r="B184" s="25" t="s">
        <v>91</v>
      </c>
      <c r="C184" s="78"/>
      <c r="D184" s="78"/>
      <c r="E184" s="78"/>
      <c r="F184" s="47"/>
      <c r="G184" s="80"/>
      <c r="H184" s="49"/>
      <c r="I184" s="50"/>
      <c r="J184" s="50"/>
      <c r="K184" s="1"/>
      <c r="L184" s="51"/>
    </row>
    <row r="185" s="1" customFormat="1" ht="31.5" customHeight="1">
      <c r="A185" s="33"/>
      <c r="B185" s="29" t="s">
        <v>18</v>
      </c>
      <c r="C185" s="33"/>
      <c r="D185" s="34"/>
      <c r="E185" s="33"/>
      <c r="F185" s="47"/>
      <c r="G185" s="80"/>
      <c r="H185" s="49"/>
      <c r="I185" s="50"/>
      <c r="J185" s="50"/>
      <c r="L185" s="51"/>
    </row>
    <row r="186" s="1" customFormat="1" ht="84" customHeight="1">
      <c r="A186" s="33"/>
      <c r="B186" s="29" t="s">
        <v>81</v>
      </c>
      <c r="C186" s="33"/>
      <c r="D186" s="34"/>
      <c r="E186" s="33"/>
      <c r="F186" s="47"/>
      <c r="G186" s="80"/>
      <c r="H186" s="49"/>
      <c r="I186" s="50"/>
      <c r="J186" s="50"/>
      <c r="L186" s="51"/>
    </row>
    <row r="187" ht="15" customHeight="1">
      <c r="A187" s="37"/>
      <c r="B187" s="38" t="s">
        <v>19</v>
      </c>
      <c r="C187" s="37"/>
      <c r="D187" s="39"/>
      <c r="E187" s="37"/>
      <c r="F187" s="47"/>
      <c r="G187" s="80"/>
      <c r="H187" s="49"/>
      <c r="I187" s="50"/>
      <c r="J187" s="50"/>
      <c r="L187" s="51"/>
    </row>
    <row r="188" s="1" customFormat="1">
      <c r="A188" s="42" t="s">
        <v>20</v>
      </c>
      <c r="B188" s="43" t="s">
        <v>21</v>
      </c>
      <c r="C188" s="44" t="s">
        <v>22</v>
      </c>
      <c r="D188" s="45"/>
      <c r="E188" s="67">
        <v>25</v>
      </c>
      <c r="F188" s="47"/>
      <c r="G188" s="80">
        <f t="shared" si="6"/>
        <v>33210.639999999999</v>
      </c>
      <c r="H188" s="49"/>
      <c r="I188" s="50">
        <v>830266</v>
      </c>
      <c r="J188" s="50">
        <f t="shared" si="5"/>
        <v>830266</v>
      </c>
      <c r="L188" s="51"/>
    </row>
    <row r="189" s="1" customFormat="1">
      <c r="A189" s="42" t="s">
        <v>23</v>
      </c>
      <c r="B189" s="43" t="s">
        <v>24</v>
      </c>
      <c r="C189" s="44" t="s">
        <v>22</v>
      </c>
      <c r="D189" s="45"/>
      <c r="E189" s="67">
        <v>25</v>
      </c>
      <c r="F189" s="47"/>
      <c r="G189" s="80">
        <f t="shared" si="6"/>
        <v>10263.48</v>
      </c>
      <c r="H189" s="49"/>
      <c r="I189" s="50">
        <v>256587</v>
      </c>
      <c r="J189" s="50">
        <f t="shared" si="5"/>
        <v>256587</v>
      </c>
      <c r="L189" s="51"/>
    </row>
    <row r="190" s="1" customFormat="1">
      <c r="A190" s="42" t="s">
        <v>25</v>
      </c>
      <c r="B190" s="43" t="s">
        <v>26</v>
      </c>
      <c r="C190" s="44" t="s">
        <v>22</v>
      </c>
      <c r="D190" s="45"/>
      <c r="E190" s="67">
        <v>25</v>
      </c>
      <c r="F190" s="47"/>
      <c r="G190" s="80">
        <f t="shared" si="6"/>
        <v>103543.2</v>
      </c>
      <c r="H190" s="49"/>
      <c r="I190" s="50">
        <v>2588580</v>
      </c>
      <c r="J190" s="50">
        <f t="shared" si="5"/>
        <v>2588580</v>
      </c>
      <c r="L190" s="51"/>
    </row>
    <row r="191" s="1" customFormat="1" ht="45.75" customHeight="1">
      <c r="A191" s="42" t="s">
        <v>27</v>
      </c>
      <c r="B191" s="43" t="s">
        <v>28</v>
      </c>
      <c r="C191" s="44" t="s">
        <v>22</v>
      </c>
      <c r="D191" s="45"/>
      <c r="E191" s="67">
        <v>25</v>
      </c>
      <c r="F191" s="47"/>
      <c r="G191" s="80">
        <f t="shared" si="6"/>
        <v>292738.67999999999</v>
      </c>
      <c r="H191" s="49"/>
      <c r="I191" s="50">
        <v>7318467</v>
      </c>
      <c r="J191" s="50">
        <f t="shared" si="5"/>
        <v>7318467</v>
      </c>
      <c r="L191" s="51"/>
    </row>
    <row r="192" s="1" customFormat="1">
      <c r="A192" s="42" t="s">
        <v>29</v>
      </c>
      <c r="B192" s="43" t="s">
        <v>32</v>
      </c>
      <c r="C192" s="44" t="s">
        <v>22</v>
      </c>
      <c r="D192" s="45"/>
      <c r="E192" s="67">
        <v>28</v>
      </c>
      <c r="F192" s="47"/>
      <c r="G192" s="80">
        <f t="shared" si="6"/>
        <v>73114.790000000008</v>
      </c>
      <c r="H192" s="49"/>
      <c r="I192" s="50">
        <v>2047214</v>
      </c>
      <c r="J192" s="50">
        <f t="shared" si="5"/>
        <v>2047214</v>
      </c>
      <c r="L192" s="51"/>
    </row>
    <row r="193" s="1" customFormat="1">
      <c r="A193" s="42" t="s">
        <v>31</v>
      </c>
      <c r="B193" s="43" t="s">
        <v>34</v>
      </c>
      <c r="C193" s="44" t="s">
        <v>22</v>
      </c>
      <c r="D193" s="45"/>
      <c r="E193" s="67">
        <v>25</v>
      </c>
      <c r="F193" s="47"/>
      <c r="G193" s="80">
        <f t="shared" si="6"/>
        <v>3063.7600000000002</v>
      </c>
      <c r="H193" s="49"/>
      <c r="I193" s="50">
        <v>76594</v>
      </c>
      <c r="J193" s="50">
        <f t="shared" si="5"/>
        <v>76594</v>
      </c>
      <c r="L193" s="51"/>
    </row>
    <row r="194" ht="15" customHeight="1">
      <c r="A194" s="37"/>
      <c r="B194" s="38" t="s">
        <v>35</v>
      </c>
      <c r="C194" s="37"/>
      <c r="D194" s="39"/>
      <c r="E194" s="37"/>
      <c r="F194" s="47"/>
      <c r="G194" s="80"/>
      <c r="H194" s="49"/>
      <c r="I194" s="50"/>
      <c r="J194" s="50"/>
      <c r="L194" s="51"/>
    </row>
    <row r="195" ht="45">
      <c r="A195" s="42" t="s">
        <v>33</v>
      </c>
      <c r="B195" s="43" t="s">
        <v>70</v>
      </c>
      <c r="C195" s="44" t="s">
        <v>38</v>
      </c>
      <c r="D195" s="84"/>
      <c r="E195" s="67">
        <v>787</v>
      </c>
      <c r="F195" s="47"/>
      <c r="G195" s="80">
        <f>ROUND(I195/E195,3)</f>
        <v>2205.498</v>
      </c>
      <c r="H195" s="49"/>
      <c r="I195" s="50">
        <v>1735727</v>
      </c>
      <c r="J195" s="50">
        <f t="shared" si="5"/>
        <v>1735727</v>
      </c>
      <c r="L195" s="51"/>
    </row>
    <row r="196" ht="15" customHeight="1">
      <c r="A196" s="37"/>
      <c r="B196" s="38" t="s">
        <v>39</v>
      </c>
      <c r="C196" s="37"/>
      <c r="D196" s="39"/>
      <c r="E196" s="37"/>
      <c r="F196" s="47"/>
      <c r="G196" s="80"/>
      <c r="H196" s="49"/>
      <c r="I196" s="50"/>
      <c r="J196" s="50"/>
      <c r="L196" s="51"/>
    </row>
    <row r="197">
      <c r="A197" s="42" t="s">
        <v>36</v>
      </c>
      <c r="B197" s="43" t="s">
        <v>39</v>
      </c>
      <c r="C197" s="44" t="s">
        <v>22</v>
      </c>
      <c r="D197" s="45"/>
      <c r="E197" s="67">
        <v>1</v>
      </c>
      <c r="F197" s="47"/>
      <c r="G197" s="80">
        <f>ROUND(I197/E197,2)</f>
        <v>2086621</v>
      </c>
      <c r="H197" s="49"/>
      <c r="I197" s="50">
        <v>2086621</v>
      </c>
      <c r="J197" s="50">
        <f t="shared" si="5"/>
        <v>2086621</v>
      </c>
      <c r="L197" s="51"/>
    </row>
    <row r="198" ht="15" customHeight="1">
      <c r="A198" s="37"/>
      <c r="B198" s="38" t="s">
        <v>92</v>
      </c>
      <c r="C198" s="37"/>
      <c r="D198" s="39"/>
      <c r="E198" s="37"/>
      <c r="F198" s="47"/>
      <c r="G198" s="80"/>
      <c r="H198" s="49"/>
      <c r="I198" s="50"/>
      <c r="J198" s="50"/>
      <c r="L198" s="51"/>
    </row>
    <row r="199">
      <c r="A199" s="42" t="s">
        <v>40</v>
      </c>
      <c r="B199" s="43" t="s">
        <v>92</v>
      </c>
      <c r="C199" s="44" t="s">
        <v>22</v>
      </c>
      <c r="D199" s="45"/>
      <c r="E199" s="67">
        <v>1</v>
      </c>
      <c r="F199" s="47"/>
      <c r="G199" s="80">
        <f>ROUND(I199/E199,2)</f>
        <v>493466</v>
      </c>
      <c r="H199" s="49"/>
      <c r="I199" s="50">
        <v>493466</v>
      </c>
      <c r="J199" s="50">
        <f t="shared" si="5"/>
        <v>493466</v>
      </c>
      <c r="L199" s="51"/>
    </row>
    <row r="200" ht="15" customHeight="1">
      <c r="A200" s="37"/>
      <c r="B200" s="38" t="s">
        <v>51</v>
      </c>
      <c r="C200" s="37"/>
      <c r="D200" s="39"/>
      <c r="E200" s="37"/>
      <c r="F200" s="47"/>
      <c r="G200" s="80"/>
      <c r="H200" s="49"/>
      <c r="I200" s="50"/>
      <c r="J200" s="50"/>
      <c r="L200" s="51"/>
    </row>
    <row r="201">
      <c r="A201" s="42" t="s">
        <v>43</v>
      </c>
      <c r="B201" s="43" t="s">
        <v>53</v>
      </c>
      <c r="C201" s="44" t="s">
        <v>22</v>
      </c>
      <c r="D201" s="45"/>
      <c r="E201" s="67">
        <v>20</v>
      </c>
      <c r="F201" s="47"/>
      <c r="G201" s="80">
        <f>ROUND(I201/E201,2)</f>
        <v>4878.4000000000005</v>
      </c>
      <c r="H201" s="49"/>
      <c r="I201" s="50">
        <v>97568</v>
      </c>
      <c r="J201" s="50">
        <f t="shared" si="5"/>
        <v>97568</v>
      </c>
      <c r="L201" s="51"/>
    </row>
    <row r="202">
      <c r="A202" s="42" t="s">
        <v>47</v>
      </c>
      <c r="B202" s="43" t="s">
        <v>55</v>
      </c>
      <c r="C202" s="44" t="s">
        <v>22</v>
      </c>
      <c r="D202" s="45"/>
      <c r="E202" s="67">
        <v>20</v>
      </c>
      <c r="F202" s="47"/>
      <c r="G202" s="80"/>
      <c r="H202" s="49"/>
      <c r="I202" s="50"/>
      <c r="J202" s="50"/>
      <c r="L202" s="51"/>
    </row>
    <row r="203">
      <c r="A203" s="42" t="s">
        <v>49</v>
      </c>
      <c r="B203" s="43" t="s">
        <v>93</v>
      </c>
      <c r="C203" s="44" t="s">
        <v>22</v>
      </c>
      <c r="D203" s="45"/>
      <c r="E203" s="67">
        <v>15</v>
      </c>
      <c r="F203" s="47"/>
      <c r="G203" s="80">
        <f>ROUND(I203/E203,2)</f>
        <v>10160.27</v>
      </c>
      <c r="H203" s="49"/>
      <c r="I203" s="50">
        <v>152404</v>
      </c>
      <c r="J203" s="50">
        <f t="shared" si="5"/>
        <v>152404</v>
      </c>
      <c r="L203" s="51"/>
    </row>
    <row r="204" ht="15" customHeight="1">
      <c r="A204" s="37"/>
      <c r="B204" s="38" t="s">
        <v>56</v>
      </c>
      <c r="C204" s="37"/>
      <c r="D204" s="39"/>
      <c r="E204" s="37"/>
      <c r="F204" s="47"/>
      <c r="G204" s="80"/>
      <c r="H204" s="49"/>
      <c r="I204" s="50"/>
      <c r="J204" s="50"/>
      <c r="L204" s="51"/>
    </row>
    <row r="205" s="1" customFormat="1">
      <c r="A205" s="42" t="s">
        <v>52</v>
      </c>
      <c r="B205" s="43" t="s">
        <v>58</v>
      </c>
      <c r="C205" s="44" t="s">
        <v>59</v>
      </c>
      <c r="D205" s="72"/>
      <c r="E205" s="68">
        <v>1</v>
      </c>
      <c r="F205" s="47"/>
      <c r="G205" s="80">
        <f>ROUND(I205/E205,2)</f>
        <v>786835</v>
      </c>
      <c r="H205" s="49"/>
      <c r="I205" s="50">
        <v>786835</v>
      </c>
      <c r="J205" s="50">
        <f t="shared" si="5"/>
        <v>786835</v>
      </c>
      <c r="L205" s="51"/>
    </row>
    <row r="206" ht="15" customHeight="1">
      <c r="A206" s="37"/>
      <c r="B206" s="38" t="s">
        <v>85</v>
      </c>
      <c r="C206" s="37"/>
      <c r="D206" s="39"/>
      <c r="E206" s="37"/>
      <c r="F206" s="47"/>
      <c r="G206" s="80"/>
      <c r="H206" s="49"/>
      <c r="I206" s="50"/>
      <c r="J206" s="50"/>
      <c r="L206" s="51"/>
    </row>
    <row r="207">
      <c r="A207" s="42" t="s">
        <v>54</v>
      </c>
      <c r="B207" s="43" t="s">
        <v>62</v>
      </c>
      <c r="C207" s="44" t="s">
        <v>22</v>
      </c>
      <c r="D207" s="45"/>
      <c r="E207" s="67">
        <v>1</v>
      </c>
      <c r="F207" s="47"/>
      <c r="G207" s="80">
        <f>ROUND(I207/E207,2)</f>
        <v>376768</v>
      </c>
      <c r="H207" s="49"/>
      <c r="I207" s="50">
        <v>376768</v>
      </c>
      <c r="J207" s="50">
        <f t="shared" ref="J207:J270" si="7">H207+I207</f>
        <v>376768</v>
      </c>
      <c r="L207" s="51"/>
    </row>
    <row r="208" ht="31.5">
      <c r="A208" s="57"/>
      <c r="B208" s="58" t="s">
        <v>87</v>
      </c>
      <c r="C208" s="17" t="s">
        <v>64</v>
      </c>
      <c r="D208" s="59"/>
      <c r="E208" s="46"/>
      <c r="F208" s="47"/>
      <c r="G208" s="80"/>
      <c r="H208" s="49"/>
      <c r="I208" s="62">
        <f>SUM(I188:I207)</f>
        <v>18847097</v>
      </c>
      <c r="J208" s="62">
        <f t="shared" si="7"/>
        <v>18847097</v>
      </c>
      <c r="L208" s="51"/>
    </row>
    <row r="209" s="63" customFormat="1" ht="14.25" customHeight="1">
      <c r="A209" s="24" t="s">
        <v>94</v>
      </c>
      <c r="B209" s="25" t="s">
        <v>95</v>
      </c>
      <c r="C209" s="26"/>
      <c r="D209" s="65"/>
      <c r="E209" s="65"/>
      <c r="F209" s="47"/>
      <c r="G209" s="80"/>
      <c r="H209" s="49"/>
      <c r="I209" s="50"/>
      <c r="J209" s="50"/>
      <c r="K209" s="1"/>
      <c r="L209" s="51"/>
    </row>
    <row r="210" s="1" customFormat="1" ht="36.75" customHeight="1">
      <c r="A210" s="28"/>
      <c r="B210" s="33" t="s">
        <v>18</v>
      </c>
      <c r="C210" s="28"/>
      <c r="D210" s="30"/>
      <c r="E210" s="28"/>
      <c r="F210" s="47"/>
      <c r="G210" s="80"/>
      <c r="H210" s="49"/>
      <c r="I210" s="50"/>
      <c r="J210" s="50"/>
      <c r="L210" s="51"/>
    </row>
    <row r="211" s="1" customFormat="1" ht="34.5" customHeight="1">
      <c r="A211" s="33"/>
      <c r="B211" s="33" t="s">
        <v>69</v>
      </c>
      <c r="C211" s="33"/>
      <c r="D211" s="34"/>
      <c r="E211" s="33"/>
      <c r="F211" s="47"/>
      <c r="G211" s="80"/>
      <c r="H211" s="49"/>
      <c r="I211" s="50"/>
      <c r="J211" s="50"/>
      <c r="L211" s="51"/>
    </row>
    <row r="212" ht="15" customHeight="1">
      <c r="A212" s="37"/>
      <c r="B212" s="38" t="s">
        <v>19</v>
      </c>
      <c r="C212" s="37"/>
      <c r="D212" s="39"/>
      <c r="E212" s="37"/>
      <c r="F212" s="47"/>
      <c r="G212" s="80"/>
      <c r="H212" s="49"/>
      <c r="I212" s="50"/>
      <c r="J212" s="50"/>
      <c r="L212" s="51"/>
    </row>
    <row r="213" s="1" customFormat="1">
      <c r="A213" s="42" t="s">
        <v>20</v>
      </c>
      <c r="B213" s="43" t="s">
        <v>21</v>
      </c>
      <c r="C213" s="44" t="s">
        <v>22</v>
      </c>
      <c r="D213" s="45"/>
      <c r="E213" s="67">
        <v>67</v>
      </c>
      <c r="F213" s="47"/>
      <c r="G213" s="80">
        <f t="shared" ref="G213:G218" si="8">ROUND(I213/E213,2)</f>
        <v>44961.43</v>
      </c>
      <c r="H213" s="49"/>
      <c r="I213" s="50">
        <v>3012416</v>
      </c>
      <c r="J213" s="50">
        <f t="shared" si="7"/>
        <v>3012416</v>
      </c>
      <c r="L213" s="51"/>
    </row>
    <row r="214" s="1" customFormat="1">
      <c r="A214" s="42" t="s">
        <v>23</v>
      </c>
      <c r="B214" s="43" t="s">
        <v>24</v>
      </c>
      <c r="C214" s="44" t="s">
        <v>22</v>
      </c>
      <c r="D214" s="45"/>
      <c r="E214" s="67">
        <v>67</v>
      </c>
      <c r="F214" s="47"/>
      <c r="G214" s="80">
        <f t="shared" si="8"/>
        <v>9473.3600000000006</v>
      </c>
      <c r="H214" s="49"/>
      <c r="I214" s="50">
        <v>634715</v>
      </c>
      <c r="J214" s="50">
        <f t="shared" si="7"/>
        <v>634715</v>
      </c>
      <c r="L214" s="51"/>
    </row>
    <row r="215" s="1" customFormat="1">
      <c r="A215" s="42" t="s">
        <v>25</v>
      </c>
      <c r="B215" s="43" t="s">
        <v>26</v>
      </c>
      <c r="C215" s="44" t="s">
        <v>22</v>
      </c>
      <c r="D215" s="45"/>
      <c r="E215" s="67">
        <v>67</v>
      </c>
      <c r="F215" s="47"/>
      <c r="G215" s="80">
        <f t="shared" si="8"/>
        <v>101858.91</v>
      </c>
      <c r="H215" s="49"/>
      <c r="I215" s="50">
        <v>6824547</v>
      </c>
      <c r="J215" s="50">
        <f t="shared" si="7"/>
        <v>6824547</v>
      </c>
      <c r="L215" s="51"/>
    </row>
    <row r="216" s="1" customFormat="1" ht="46.5" customHeight="1">
      <c r="A216" s="42" t="s">
        <v>27</v>
      </c>
      <c r="B216" s="43" t="s">
        <v>28</v>
      </c>
      <c r="C216" s="44" t="s">
        <v>22</v>
      </c>
      <c r="D216" s="45"/>
      <c r="E216" s="67">
        <v>67</v>
      </c>
      <c r="F216" s="47"/>
      <c r="G216" s="80">
        <f t="shared" si="8"/>
        <v>299484.06</v>
      </c>
      <c r="H216" s="49"/>
      <c r="I216" s="50">
        <v>20065432</v>
      </c>
      <c r="J216" s="50">
        <f t="shared" si="7"/>
        <v>20065432</v>
      </c>
      <c r="L216" s="51"/>
    </row>
    <row r="217" s="1" customFormat="1">
      <c r="A217" s="42" t="s">
        <v>29</v>
      </c>
      <c r="B217" s="43" t="s">
        <v>32</v>
      </c>
      <c r="C217" s="44" t="s">
        <v>22</v>
      </c>
      <c r="D217" s="45"/>
      <c r="E217" s="67">
        <v>69</v>
      </c>
      <c r="F217" s="47"/>
      <c r="G217" s="80">
        <f t="shared" si="8"/>
        <v>73265.940000000002</v>
      </c>
      <c r="H217" s="49"/>
      <c r="I217" s="50">
        <v>5055350</v>
      </c>
      <c r="J217" s="50">
        <f t="shared" si="7"/>
        <v>5055350</v>
      </c>
      <c r="L217" s="51"/>
    </row>
    <row r="218" s="1" customFormat="1">
      <c r="A218" s="42" t="s">
        <v>31</v>
      </c>
      <c r="B218" s="43" t="s">
        <v>34</v>
      </c>
      <c r="C218" s="44" t="s">
        <v>22</v>
      </c>
      <c r="D218" s="45"/>
      <c r="E218" s="67">
        <v>67</v>
      </c>
      <c r="F218" s="47"/>
      <c r="G218" s="80">
        <f t="shared" si="8"/>
        <v>2804.3600000000001</v>
      </c>
      <c r="H218" s="49"/>
      <c r="I218" s="50">
        <v>187892</v>
      </c>
      <c r="J218" s="50">
        <f t="shared" si="7"/>
        <v>187892</v>
      </c>
      <c r="L218" s="51"/>
    </row>
    <row r="219" ht="15" customHeight="1">
      <c r="A219" s="37"/>
      <c r="B219" s="38" t="s">
        <v>35</v>
      </c>
      <c r="C219" s="37"/>
      <c r="D219" s="39"/>
      <c r="E219" s="37"/>
      <c r="F219" s="47"/>
      <c r="G219" s="80"/>
      <c r="H219" s="49"/>
      <c r="I219" s="50"/>
      <c r="J219" s="50"/>
      <c r="L219" s="51"/>
    </row>
    <row r="220" ht="45">
      <c r="A220" s="42" t="s">
        <v>33</v>
      </c>
      <c r="B220" s="43" t="s">
        <v>70</v>
      </c>
      <c r="C220" s="44" t="s">
        <v>38</v>
      </c>
      <c r="D220" s="85"/>
      <c r="E220" s="68">
        <v>2110.5</v>
      </c>
      <c r="F220" s="47"/>
      <c r="G220" s="80">
        <f>ROUND(I220/E220,3)</f>
        <v>1353.8820000000001</v>
      </c>
      <c r="H220" s="49"/>
      <c r="I220" s="50">
        <v>2857368</v>
      </c>
      <c r="J220" s="50">
        <f t="shared" si="7"/>
        <v>2857368</v>
      </c>
      <c r="L220" s="51"/>
    </row>
    <row r="221" ht="15" customHeight="1">
      <c r="A221" s="37"/>
      <c r="B221" s="38" t="s">
        <v>39</v>
      </c>
      <c r="C221" s="37"/>
      <c r="D221" s="39"/>
      <c r="E221" s="37"/>
      <c r="F221" s="47"/>
      <c r="G221" s="80"/>
      <c r="H221" s="49"/>
      <c r="I221" s="50"/>
      <c r="J221" s="50"/>
      <c r="L221" s="51"/>
    </row>
    <row r="222">
      <c r="A222" s="42" t="s">
        <v>36</v>
      </c>
      <c r="B222" s="43" t="s">
        <v>39</v>
      </c>
      <c r="C222" s="44" t="s">
        <v>22</v>
      </c>
      <c r="D222" s="45"/>
      <c r="E222" s="67">
        <v>1</v>
      </c>
      <c r="F222" s="47"/>
      <c r="G222" s="80">
        <f>ROUND(I222/E222,2)</f>
        <v>2209298</v>
      </c>
      <c r="H222" s="49"/>
      <c r="I222" s="50">
        <v>2209298</v>
      </c>
      <c r="J222" s="50">
        <f t="shared" si="7"/>
        <v>2209298</v>
      </c>
      <c r="L222" s="51"/>
    </row>
    <row r="223" ht="31.5" customHeight="1">
      <c r="A223" s="37"/>
      <c r="B223" s="38" t="s">
        <v>96</v>
      </c>
      <c r="C223" s="37"/>
      <c r="D223" s="39"/>
      <c r="E223" s="37"/>
      <c r="F223" s="47"/>
      <c r="G223" s="80"/>
      <c r="H223" s="49"/>
      <c r="I223" s="50"/>
      <c r="J223" s="50"/>
      <c r="L223" s="51"/>
    </row>
    <row r="224" s="1" customFormat="1">
      <c r="A224" s="42" t="s">
        <v>40</v>
      </c>
      <c r="B224" s="43" t="s">
        <v>97</v>
      </c>
      <c r="C224" s="44" t="s">
        <v>98</v>
      </c>
      <c r="D224" s="45"/>
      <c r="E224" s="67">
        <v>1</v>
      </c>
      <c r="F224" s="47"/>
      <c r="G224" s="80">
        <f>ROUND(I224/E224,2)</f>
        <v>2048307</v>
      </c>
      <c r="H224" s="49"/>
      <c r="I224" s="50">
        <v>2048307</v>
      </c>
      <c r="J224" s="50">
        <f t="shared" si="7"/>
        <v>2048307</v>
      </c>
      <c r="L224" s="51"/>
    </row>
    <row r="225" ht="15" customHeight="1">
      <c r="A225" s="54"/>
      <c r="B225" s="55" t="s">
        <v>48</v>
      </c>
      <c r="C225" s="54"/>
      <c r="D225" s="56"/>
      <c r="E225" s="54"/>
      <c r="F225" s="47"/>
      <c r="G225" s="80"/>
      <c r="H225" s="49"/>
      <c r="I225" s="50"/>
      <c r="J225" s="50"/>
      <c r="L225" s="51"/>
    </row>
    <row r="226">
      <c r="A226" s="42" t="s">
        <v>43</v>
      </c>
      <c r="B226" s="43" t="s">
        <v>50</v>
      </c>
      <c r="C226" s="44" t="s">
        <v>38</v>
      </c>
      <c r="D226" s="45"/>
      <c r="E226" s="67">
        <v>100</v>
      </c>
      <c r="F226" s="47"/>
      <c r="G226" s="80">
        <f>ROUND(I226/E226,2)</f>
        <v>4061.5100000000002</v>
      </c>
      <c r="H226" s="49"/>
      <c r="I226" s="50">
        <v>406151</v>
      </c>
      <c r="J226" s="50">
        <f t="shared" si="7"/>
        <v>406151</v>
      </c>
      <c r="L226" s="51"/>
    </row>
    <row r="227" ht="15" customHeight="1">
      <c r="A227" s="37"/>
      <c r="B227" s="38" t="s">
        <v>56</v>
      </c>
      <c r="C227" s="37"/>
      <c r="D227" s="39"/>
      <c r="E227" s="37"/>
      <c r="F227" s="47"/>
      <c r="G227" s="80"/>
      <c r="H227" s="49"/>
      <c r="I227" s="50"/>
      <c r="J227" s="50"/>
      <c r="L227" s="51"/>
    </row>
    <row r="228" s="1" customFormat="1">
      <c r="A228" s="42" t="s">
        <v>47</v>
      </c>
      <c r="B228" s="43" t="s">
        <v>58</v>
      </c>
      <c r="C228" s="44" t="s">
        <v>59</v>
      </c>
      <c r="D228" s="72"/>
      <c r="E228" s="67">
        <v>1</v>
      </c>
      <c r="F228" s="47"/>
      <c r="G228" s="80">
        <f>ROUND(I228/E228,2)</f>
        <v>714500</v>
      </c>
      <c r="H228" s="49"/>
      <c r="I228" s="50">
        <v>714500</v>
      </c>
      <c r="J228" s="50">
        <f t="shared" si="7"/>
        <v>714500</v>
      </c>
      <c r="L228" s="51"/>
    </row>
    <row r="229" ht="15" customHeight="1">
      <c r="A229" s="37"/>
      <c r="B229" s="38" t="s">
        <v>60</v>
      </c>
      <c r="C229" s="37"/>
      <c r="D229" s="39"/>
      <c r="E229" s="37"/>
      <c r="F229" s="47"/>
      <c r="G229" s="80"/>
      <c r="H229" s="49"/>
      <c r="I229" s="50"/>
      <c r="J229" s="50"/>
      <c r="L229" s="51"/>
    </row>
    <row r="230">
      <c r="A230" s="42" t="s">
        <v>49</v>
      </c>
      <c r="B230" s="43" t="s">
        <v>62</v>
      </c>
      <c r="C230" s="44" t="s">
        <v>22</v>
      </c>
      <c r="D230" s="45"/>
      <c r="E230" s="67">
        <v>1</v>
      </c>
      <c r="F230" s="47"/>
      <c r="G230" s="80">
        <f>ROUND(I230/E230,2)</f>
        <v>660709</v>
      </c>
      <c r="H230" s="49"/>
      <c r="I230" s="50">
        <v>660709</v>
      </c>
      <c r="J230" s="50">
        <f t="shared" si="7"/>
        <v>660709</v>
      </c>
      <c r="L230" s="51"/>
    </row>
    <row r="231" ht="31.5">
      <c r="A231" s="57"/>
      <c r="B231" s="58" t="s">
        <v>87</v>
      </c>
      <c r="C231" s="17" t="s">
        <v>64</v>
      </c>
      <c r="D231" s="59"/>
      <c r="E231" s="46"/>
      <c r="F231" s="47"/>
      <c r="G231" s="80"/>
      <c r="H231" s="49"/>
      <c r="I231" s="62">
        <f>SUM(I213:I230)</f>
        <v>44676685</v>
      </c>
      <c r="J231" s="62">
        <f t="shared" si="7"/>
        <v>44676685</v>
      </c>
      <c r="L231" s="51"/>
    </row>
    <row r="232" s="23" customFormat="1" ht="15" customHeight="1">
      <c r="A232" s="24" t="s">
        <v>99</v>
      </c>
      <c r="B232" s="25" t="s">
        <v>100</v>
      </c>
      <c r="C232" s="26"/>
      <c r="D232" s="78"/>
      <c r="E232" s="78"/>
      <c r="F232" s="47"/>
      <c r="G232" s="80"/>
      <c r="H232" s="49"/>
      <c r="I232" s="50"/>
      <c r="J232" s="50"/>
      <c r="K232" s="1"/>
      <c r="L232" s="51"/>
    </row>
    <row r="233" s="1" customFormat="1" ht="33.75" customHeight="1">
      <c r="A233" s="28"/>
      <c r="B233" s="29" t="s">
        <v>18</v>
      </c>
      <c r="C233" s="28"/>
      <c r="D233" s="30"/>
      <c r="E233" s="28"/>
      <c r="F233" s="47"/>
      <c r="G233" s="80"/>
      <c r="H233" s="49"/>
      <c r="I233" s="50"/>
      <c r="J233" s="50"/>
      <c r="L233" s="51"/>
    </row>
    <row r="234" s="1" customFormat="1" ht="33" customHeight="1">
      <c r="A234" s="33"/>
      <c r="B234" s="29" t="s">
        <v>69</v>
      </c>
      <c r="C234" s="33"/>
      <c r="D234" s="34"/>
      <c r="E234" s="33"/>
      <c r="F234" s="47"/>
      <c r="G234" s="80"/>
      <c r="H234" s="49"/>
      <c r="I234" s="50"/>
      <c r="J234" s="50"/>
      <c r="L234" s="51"/>
    </row>
    <row r="235" ht="15" customHeight="1">
      <c r="A235" s="37"/>
      <c r="B235" s="38" t="s">
        <v>19</v>
      </c>
      <c r="C235" s="37"/>
      <c r="D235" s="39"/>
      <c r="E235" s="37"/>
      <c r="F235" s="47"/>
      <c r="G235" s="80"/>
      <c r="H235" s="49"/>
      <c r="I235" s="50"/>
      <c r="J235" s="50"/>
      <c r="L235" s="51"/>
    </row>
    <row r="236" s="1" customFormat="1">
      <c r="A236" s="42" t="s">
        <v>20</v>
      </c>
      <c r="B236" s="43" t="s">
        <v>21</v>
      </c>
      <c r="C236" s="44" t="s">
        <v>22</v>
      </c>
      <c r="D236" s="45"/>
      <c r="E236" s="67">
        <v>36</v>
      </c>
      <c r="F236" s="47"/>
      <c r="G236" s="80">
        <f t="shared" ref="G236:G276" si="9">ROUND(I236/E236,2)</f>
        <v>44961.330000000002</v>
      </c>
      <c r="H236" s="49"/>
      <c r="I236" s="50">
        <v>1618608</v>
      </c>
      <c r="J236" s="50">
        <f t="shared" si="7"/>
        <v>1618608</v>
      </c>
      <c r="L236" s="51"/>
    </row>
    <row r="237" s="1" customFormat="1">
      <c r="A237" s="42" t="s">
        <v>23</v>
      </c>
      <c r="B237" s="43" t="s">
        <v>24</v>
      </c>
      <c r="C237" s="44" t="s">
        <v>22</v>
      </c>
      <c r="D237" s="45"/>
      <c r="E237" s="67">
        <v>36</v>
      </c>
      <c r="F237" s="47"/>
      <c r="G237" s="80">
        <f t="shared" si="9"/>
        <v>9473.3600000000006</v>
      </c>
      <c r="H237" s="49"/>
      <c r="I237" s="50">
        <v>341041</v>
      </c>
      <c r="J237" s="50">
        <f t="shared" si="7"/>
        <v>341041</v>
      </c>
      <c r="L237" s="51"/>
    </row>
    <row r="238" s="1" customFormat="1">
      <c r="A238" s="42" t="s">
        <v>25</v>
      </c>
      <c r="B238" s="43" t="s">
        <v>26</v>
      </c>
      <c r="C238" s="44" t="s">
        <v>22</v>
      </c>
      <c r="D238" s="45"/>
      <c r="E238" s="67">
        <v>36</v>
      </c>
      <c r="F238" s="47"/>
      <c r="G238" s="80">
        <f t="shared" si="9"/>
        <v>101858.97</v>
      </c>
      <c r="H238" s="49"/>
      <c r="I238" s="50">
        <v>3666923</v>
      </c>
      <c r="J238" s="50">
        <f t="shared" si="7"/>
        <v>3666923</v>
      </c>
      <c r="L238" s="51"/>
    </row>
    <row r="239" s="1" customFormat="1" ht="45.75" customHeight="1">
      <c r="A239" s="42" t="s">
        <v>27</v>
      </c>
      <c r="B239" s="43" t="s">
        <v>28</v>
      </c>
      <c r="C239" s="44" t="s">
        <v>22</v>
      </c>
      <c r="D239" s="45"/>
      <c r="E239" s="67">
        <v>36</v>
      </c>
      <c r="F239" s="47"/>
      <c r="G239" s="80">
        <f t="shared" si="9"/>
        <v>302598.91999999998</v>
      </c>
      <c r="H239" s="49"/>
      <c r="I239" s="50">
        <v>10893561</v>
      </c>
      <c r="J239" s="50">
        <f t="shared" si="7"/>
        <v>10893561</v>
      </c>
      <c r="L239" s="51"/>
    </row>
    <row r="240" s="1" customFormat="1">
      <c r="A240" s="42" t="s">
        <v>29</v>
      </c>
      <c r="B240" s="43" t="s">
        <v>32</v>
      </c>
      <c r="C240" s="44" t="s">
        <v>22</v>
      </c>
      <c r="D240" s="45"/>
      <c r="E240" s="67">
        <v>36</v>
      </c>
      <c r="F240" s="47"/>
      <c r="G240" s="80">
        <f t="shared" si="9"/>
        <v>73852.669999999998</v>
      </c>
      <c r="H240" s="49"/>
      <c r="I240" s="50">
        <v>2658696</v>
      </c>
      <c r="J240" s="50">
        <f t="shared" si="7"/>
        <v>2658696</v>
      </c>
      <c r="L240" s="51"/>
    </row>
    <row r="241" s="1" customFormat="1">
      <c r="A241" s="42" t="s">
        <v>31</v>
      </c>
      <c r="B241" s="43" t="s">
        <v>34</v>
      </c>
      <c r="C241" s="44" t="s">
        <v>22</v>
      </c>
      <c r="D241" s="45"/>
      <c r="E241" s="67">
        <v>36</v>
      </c>
      <c r="F241" s="47"/>
      <c r="G241" s="80">
        <f t="shared" si="9"/>
        <v>2804.3600000000001</v>
      </c>
      <c r="H241" s="49"/>
      <c r="I241" s="50">
        <v>100957</v>
      </c>
      <c r="J241" s="50">
        <f t="shared" si="7"/>
        <v>100957</v>
      </c>
      <c r="L241" s="51"/>
    </row>
    <row r="242" ht="15" customHeight="1">
      <c r="A242" s="37"/>
      <c r="B242" s="38" t="s">
        <v>35</v>
      </c>
      <c r="C242" s="37"/>
      <c r="D242" s="39"/>
      <c r="E242" s="37"/>
      <c r="F242" s="47"/>
      <c r="G242" s="80"/>
      <c r="H242" s="49"/>
      <c r="I242" s="50"/>
      <c r="J242" s="50"/>
      <c r="L242" s="51"/>
    </row>
    <row r="243" ht="45">
      <c r="A243" s="42" t="s">
        <v>33</v>
      </c>
      <c r="B243" s="43" t="s">
        <v>70</v>
      </c>
      <c r="C243" s="44" t="s">
        <v>38</v>
      </c>
      <c r="D243" s="84"/>
      <c r="E243" s="67">
        <v>1134</v>
      </c>
      <c r="F243" s="47"/>
      <c r="G243" s="80">
        <f t="shared" si="9"/>
        <v>1433.53</v>
      </c>
      <c r="H243" s="49"/>
      <c r="I243" s="50">
        <v>1625623</v>
      </c>
      <c r="J243" s="50">
        <f t="shared" si="7"/>
        <v>1625623</v>
      </c>
      <c r="L243" s="51"/>
    </row>
    <row r="244" ht="15" customHeight="1">
      <c r="A244" s="37"/>
      <c r="B244" s="38" t="s">
        <v>101</v>
      </c>
      <c r="C244" s="37"/>
      <c r="D244" s="39"/>
      <c r="E244" s="37"/>
      <c r="F244" s="47"/>
      <c r="G244" s="80"/>
      <c r="H244" s="49"/>
      <c r="I244" s="50"/>
      <c r="J244" s="50"/>
      <c r="L244" s="51"/>
    </row>
    <row r="245" s="1" customFormat="1">
      <c r="A245" s="42" t="s">
        <v>36</v>
      </c>
      <c r="B245" s="43" t="s">
        <v>58</v>
      </c>
      <c r="C245" s="44" t="s">
        <v>59</v>
      </c>
      <c r="D245" s="72"/>
      <c r="E245" s="67">
        <v>1</v>
      </c>
      <c r="F245" s="47"/>
      <c r="G245" s="80">
        <f t="shared" si="9"/>
        <v>626752</v>
      </c>
      <c r="H245" s="49"/>
      <c r="I245" s="50">
        <v>626752</v>
      </c>
      <c r="J245" s="50">
        <f t="shared" si="7"/>
        <v>626752</v>
      </c>
      <c r="L245" s="51"/>
    </row>
    <row r="246" ht="31.5">
      <c r="A246" s="57"/>
      <c r="B246" s="58" t="s">
        <v>87</v>
      </c>
      <c r="C246" s="17" t="s">
        <v>64</v>
      </c>
      <c r="D246" s="59"/>
      <c r="E246" s="46"/>
      <c r="F246" s="47"/>
      <c r="G246" s="80"/>
      <c r="H246" s="49"/>
      <c r="I246" s="62">
        <f>SUM(I236:I245)</f>
        <v>21532161</v>
      </c>
      <c r="J246" s="62">
        <f t="shared" si="7"/>
        <v>21532161</v>
      </c>
      <c r="L246" s="51"/>
    </row>
    <row r="247" s="23" customFormat="1" ht="21" customHeight="1">
      <c r="A247" s="24" t="s">
        <v>102</v>
      </c>
      <c r="B247" s="25" t="s">
        <v>103</v>
      </c>
      <c r="C247" s="78"/>
      <c r="D247" s="78"/>
      <c r="E247" s="78"/>
      <c r="F247" s="47"/>
      <c r="G247" s="80"/>
      <c r="H247" s="49"/>
      <c r="I247" s="50"/>
      <c r="J247" s="50"/>
      <c r="K247" s="1"/>
      <c r="L247" s="51"/>
    </row>
    <row r="248" s="1" customFormat="1" ht="35.25" customHeight="1">
      <c r="A248" s="28"/>
      <c r="B248" s="29" t="s">
        <v>18</v>
      </c>
      <c r="C248" s="28"/>
      <c r="D248" s="30"/>
      <c r="E248" s="28"/>
      <c r="F248" s="47"/>
      <c r="G248" s="80"/>
      <c r="H248" s="49"/>
      <c r="I248" s="50"/>
      <c r="J248" s="50"/>
      <c r="L248" s="51"/>
    </row>
    <row r="249" s="1" customFormat="1" ht="30" customHeight="1">
      <c r="A249" s="33"/>
      <c r="B249" s="29" t="s">
        <v>69</v>
      </c>
      <c r="C249" s="33"/>
      <c r="D249" s="34"/>
      <c r="E249" s="33"/>
      <c r="F249" s="47"/>
      <c r="G249" s="80"/>
      <c r="H249" s="49"/>
      <c r="I249" s="50"/>
      <c r="J249" s="50"/>
      <c r="L249" s="51"/>
    </row>
    <row r="250" ht="15" customHeight="1">
      <c r="A250" s="37"/>
      <c r="B250" s="38" t="s">
        <v>19</v>
      </c>
      <c r="C250" s="37"/>
      <c r="D250" s="39"/>
      <c r="E250" s="37"/>
      <c r="F250" s="47"/>
      <c r="G250" s="80"/>
      <c r="H250" s="49"/>
      <c r="I250" s="50"/>
      <c r="J250" s="50"/>
      <c r="L250" s="51"/>
    </row>
    <row r="251" s="1" customFormat="1">
      <c r="A251" s="42" t="s">
        <v>20</v>
      </c>
      <c r="B251" s="43" t="s">
        <v>21</v>
      </c>
      <c r="C251" s="44" t="s">
        <v>22</v>
      </c>
      <c r="D251" s="45"/>
      <c r="E251" s="67">
        <v>62</v>
      </c>
      <c r="F251" s="47"/>
      <c r="G251" s="80">
        <f t="shared" si="9"/>
        <v>44961.389999999999</v>
      </c>
      <c r="H251" s="49"/>
      <c r="I251" s="50">
        <v>2787606</v>
      </c>
      <c r="J251" s="50">
        <f t="shared" si="7"/>
        <v>2787606</v>
      </c>
      <c r="L251" s="51"/>
    </row>
    <row r="252" s="1" customFormat="1">
      <c r="A252" s="42" t="s">
        <v>23</v>
      </c>
      <c r="B252" s="43" t="s">
        <v>24</v>
      </c>
      <c r="C252" s="44" t="s">
        <v>22</v>
      </c>
      <c r="D252" s="45"/>
      <c r="E252" s="67">
        <v>62</v>
      </c>
      <c r="F252" s="47"/>
      <c r="G252" s="80">
        <f t="shared" si="9"/>
        <v>9473.3500000000004</v>
      </c>
      <c r="H252" s="49"/>
      <c r="I252" s="50">
        <v>587348</v>
      </c>
      <c r="J252" s="50">
        <f t="shared" si="7"/>
        <v>587348</v>
      </c>
      <c r="L252" s="51"/>
    </row>
    <row r="253" s="1" customFormat="1">
      <c r="A253" s="42" t="s">
        <v>25</v>
      </c>
      <c r="B253" s="43" t="s">
        <v>26</v>
      </c>
      <c r="C253" s="44" t="s">
        <v>22</v>
      </c>
      <c r="D253" s="45"/>
      <c r="E253" s="67">
        <v>62</v>
      </c>
      <c r="F253" s="47"/>
      <c r="G253" s="80">
        <f t="shared" si="9"/>
        <v>101858.92</v>
      </c>
      <c r="H253" s="49"/>
      <c r="I253" s="50">
        <v>6315253</v>
      </c>
      <c r="J253" s="50">
        <f t="shared" si="7"/>
        <v>6315253</v>
      </c>
      <c r="L253" s="51"/>
    </row>
    <row r="254" s="1" customFormat="1" ht="45" customHeight="1">
      <c r="A254" s="42" t="s">
        <v>27</v>
      </c>
      <c r="B254" s="43" t="s">
        <v>28</v>
      </c>
      <c r="C254" s="44" t="s">
        <v>22</v>
      </c>
      <c r="D254" s="45"/>
      <c r="E254" s="67">
        <v>62</v>
      </c>
      <c r="F254" s="47"/>
      <c r="G254" s="80">
        <f t="shared" si="9"/>
        <v>300801.77000000002</v>
      </c>
      <c r="H254" s="49"/>
      <c r="I254" s="50">
        <v>18649710</v>
      </c>
      <c r="J254" s="50">
        <f t="shared" si="7"/>
        <v>18649710</v>
      </c>
      <c r="L254" s="51"/>
    </row>
    <row r="255" s="1" customFormat="1">
      <c r="A255" s="42" t="s">
        <v>29</v>
      </c>
      <c r="B255" s="43" t="s">
        <v>32</v>
      </c>
      <c r="C255" s="44" t="s">
        <v>22</v>
      </c>
      <c r="D255" s="45"/>
      <c r="E255" s="67">
        <v>64</v>
      </c>
      <c r="F255" s="47"/>
      <c r="G255" s="80">
        <f t="shared" si="9"/>
        <v>73220.059999999998</v>
      </c>
      <c r="H255" s="49"/>
      <c r="I255" s="50">
        <v>4686084</v>
      </c>
      <c r="J255" s="50">
        <f t="shared" si="7"/>
        <v>4686084</v>
      </c>
      <c r="L255" s="51"/>
    </row>
    <row r="256" s="1" customFormat="1">
      <c r="A256" s="42" t="s">
        <v>31</v>
      </c>
      <c r="B256" s="43" t="s">
        <v>34</v>
      </c>
      <c r="C256" s="44" t="s">
        <v>22</v>
      </c>
      <c r="D256" s="45"/>
      <c r="E256" s="67">
        <v>62</v>
      </c>
      <c r="F256" s="47"/>
      <c r="G256" s="80">
        <f t="shared" si="9"/>
        <v>2804.3899999999999</v>
      </c>
      <c r="H256" s="49"/>
      <c r="I256" s="50">
        <v>173872</v>
      </c>
      <c r="J256" s="50">
        <f t="shared" si="7"/>
        <v>173872</v>
      </c>
      <c r="L256" s="51"/>
    </row>
    <row r="257" s="1" customFormat="1" ht="15" customHeight="1">
      <c r="A257" s="37"/>
      <c r="B257" s="38" t="s">
        <v>35</v>
      </c>
      <c r="C257" s="37"/>
      <c r="D257" s="39"/>
      <c r="E257" s="37"/>
      <c r="F257" s="47"/>
      <c r="G257" s="80"/>
      <c r="H257" s="49"/>
      <c r="I257" s="50"/>
      <c r="J257" s="50"/>
      <c r="L257" s="51"/>
    </row>
    <row r="258" s="1" customFormat="1" ht="45">
      <c r="A258" s="42" t="s">
        <v>33</v>
      </c>
      <c r="B258" s="43" t="s">
        <v>70</v>
      </c>
      <c r="C258" s="44" t="s">
        <v>38</v>
      </c>
      <c r="D258" s="84"/>
      <c r="E258" s="67">
        <v>1953</v>
      </c>
      <c r="F258" s="47"/>
      <c r="G258" s="80">
        <f t="shared" si="9"/>
        <v>1313.5599999999999</v>
      </c>
      <c r="H258" s="49"/>
      <c r="I258" s="50">
        <v>2565383</v>
      </c>
      <c r="J258" s="50">
        <f t="shared" si="7"/>
        <v>2565383</v>
      </c>
      <c r="L258" s="51"/>
    </row>
    <row r="259" s="1" customFormat="1" ht="15" customHeight="1">
      <c r="A259" s="37"/>
      <c r="B259" s="38" t="s">
        <v>39</v>
      </c>
      <c r="C259" s="37"/>
      <c r="D259" s="39"/>
      <c r="E259" s="37"/>
      <c r="F259" s="47"/>
      <c r="G259" s="80"/>
      <c r="H259" s="49"/>
      <c r="I259" s="50"/>
      <c r="J259" s="50"/>
      <c r="L259" s="51"/>
    </row>
    <row r="260" s="1" customFormat="1">
      <c r="A260" s="42" t="s">
        <v>36</v>
      </c>
      <c r="B260" s="43" t="s">
        <v>39</v>
      </c>
      <c r="C260" s="44" t="s">
        <v>22</v>
      </c>
      <c r="D260" s="45"/>
      <c r="E260" s="67">
        <v>1</v>
      </c>
      <c r="F260" s="47"/>
      <c r="G260" s="80">
        <f t="shared" si="9"/>
        <v>2078163</v>
      </c>
      <c r="H260" s="49"/>
      <c r="I260" s="50">
        <v>2078163</v>
      </c>
      <c r="J260" s="50">
        <f t="shared" si="7"/>
        <v>2078163</v>
      </c>
      <c r="L260" s="51"/>
    </row>
    <row r="261" s="1" customFormat="1" ht="15" customHeight="1">
      <c r="A261" s="37"/>
      <c r="B261" s="38" t="s">
        <v>56</v>
      </c>
      <c r="C261" s="37"/>
      <c r="D261" s="39"/>
      <c r="E261" s="37"/>
      <c r="F261" s="47"/>
      <c r="G261" s="80"/>
      <c r="H261" s="49"/>
      <c r="I261" s="50"/>
      <c r="J261" s="50"/>
      <c r="L261" s="51"/>
    </row>
    <row r="262" s="1" customFormat="1">
      <c r="A262" s="42" t="s">
        <v>40</v>
      </c>
      <c r="B262" s="43" t="s">
        <v>58</v>
      </c>
      <c r="C262" s="44" t="s">
        <v>59</v>
      </c>
      <c r="D262" s="72"/>
      <c r="E262" s="67">
        <v>1</v>
      </c>
      <c r="F262" s="47"/>
      <c r="G262" s="80">
        <f t="shared" si="9"/>
        <v>628153</v>
      </c>
      <c r="H262" s="49"/>
      <c r="I262" s="50">
        <v>628153</v>
      </c>
      <c r="J262" s="50">
        <f t="shared" si="7"/>
        <v>628153</v>
      </c>
      <c r="L262" s="51"/>
    </row>
    <row r="263" ht="15" customHeight="1">
      <c r="A263" s="37"/>
      <c r="B263" s="38" t="s">
        <v>85</v>
      </c>
      <c r="C263" s="37"/>
      <c r="D263" s="39"/>
      <c r="E263" s="37"/>
      <c r="F263" s="47"/>
      <c r="G263" s="80"/>
      <c r="H263" s="49"/>
      <c r="I263" s="50"/>
      <c r="J263" s="50"/>
      <c r="L263" s="51"/>
    </row>
    <row r="264">
      <c r="A264" s="42" t="s">
        <v>43</v>
      </c>
      <c r="B264" s="43" t="s">
        <v>62</v>
      </c>
      <c r="C264" s="44" t="s">
        <v>22</v>
      </c>
      <c r="D264" s="45"/>
      <c r="E264" s="67">
        <v>1</v>
      </c>
      <c r="F264" s="47"/>
      <c r="G264" s="80">
        <f t="shared" si="9"/>
        <v>269823</v>
      </c>
      <c r="H264" s="49"/>
      <c r="I264" s="50">
        <v>269823</v>
      </c>
      <c r="J264" s="50">
        <f t="shared" si="7"/>
        <v>269823</v>
      </c>
      <c r="L264" s="51"/>
    </row>
    <row r="265" ht="31.5">
      <c r="A265" s="57"/>
      <c r="B265" s="58" t="s">
        <v>87</v>
      </c>
      <c r="C265" s="17" t="s">
        <v>64</v>
      </c>
      <c r="D265" s="59"/>
      <c r="E265" s="46"/>
      <c r="F265" s="47"/>
      <c r="G265" s="80"/>
      <c r="H265" s="49"/>
      <c r="I265" s="62">
        <f>SUM(I251:I264)</f>
        <v>38741395</v>
      </c>
      <c r="J265" s="62">
        <f t="shared" si="7"/>
        <v>38741395</v>
      </c>
      <c r="L265" s="51"/>
    </row>
    <row r="266" s="23" customFormat="1" ht="15" customHeight="1">
      <c r="A266" s="24" t="s">
        <v>104</v>
      </c>
      <c r="B266" s="25" t="s">
        <v>105</v>
      </c>
      <c r="C266" s="78"/>
      <c r="D266" s="78"/>
      <c r="E266" s="78"/>
      <c r="F266" s="47"/>
      <c r="G266" s="80"/>
      <c r="H266" s="49"/>
      <c r="I266" s="50"/>
      <c r="J266" s="50"/>
      <c r="K266" s="1"/>
      <c r="L266" s="51"/>
    </row>
    <row r="267" s="1" customFormat="1" ht="32.25" customHeight="1">
      <c r="A267" s="28"/>
      <c r="B267" s="29" t="s">
        <v>18</v>
      </c>
      <c r="C267" s="28"/>
      <c r="D267" s="30"/>
      <c r="E267" s="28"/>
      <c r="F267" s="47"/>
      <c r="G267" s="80"/>
      <c r="H267" s="49"/>
      <c r="I267" s="50"/>
      <c r="J267" s="50"/>
      <c r="L267" s="51"/>
    </row>
    <row r="268" s="1" customFormat="1" ht="33.75" customHeight="1">
      <c r="A268" s="33"/>
      <c r="B268" s="29" t="s">
        <v>69</v>
      </c>
      <c r="C268" s="33"/>
      <c r="D268" s="34"/>
      <c r="E268" s="33"/>
      <c r="F268" s="47"/>
      <c r="G268" s="80"/>
      <c r="H268" s="49"/>
      <c r="I268" s="50"/>
      <c r="J268" s="50"/>
      <c r="L268" s="51"/>
    </row>
    <row r="269" s="1" customFormat="1" ht="33" customHeight="1">
      <c r="A269" s="28"/>
      <c r="B269" s="29" t="s">
        <v>17</v>
      </c>
      <c r="C269" s="28"/>
      <c r="D269" s="30"/>
      <c r="E269" s="28"/>
      <c r="F269" s="47"/>
      <c r="G269" s="80"/>
      <c r="H269" s="49"/>
      <c r="I269" s="50"/>
      <c r="J269" s="50"/>
      <c r="L269" s="51"/>
    </row>
    <row r="270" s="1" customFormat="1" ht="86.25" customHeight="1">
      <c r="A270" s="33"/>
      <c r="B270" s="29" t="s">
        <v>81</v>
      </c>
      <c r="C270" s="33"/>
      <c r="D270" s="34"/>
      <c r="E270" s="33"/>
      <c r="F270" s="47"/>
      <c r="G270" s="80"/>
      <c r="H270" s="49"/>
      <c r="I270" s="50"/>
      <c r="J270" s="50"/>
      <c r="L270" s="51"/>
    </row>
    <row r="271" ht="15" customHeight="1">
      <c r="A271" s="37"/>
      <c r="B271" s="38" t="s">
        <v>19</v>
      </c>
      <c r="C271" s="37"/>
      <c r="D271" s="39"/>
      <c r="E271" s="37"/>
      <c r="F271" s="47"/>
      <c r="G271" s="80"/>
      <c r="H271" s="49"/>
      <c r="I271" s="50"/>
      <c r="J271" s="50"/>
      <c r="L271" s="51"/>
    </row>
    <row r="272" s="1" customFormat="1">
      <c r="A272" s="42" t="s">
        <v>20</v>
      </c>
      <c r="B272" s="43" t="s">
        <v>21</v>
      </c>
      <c r="C272" s="44" t="s">
        <v>22</v>
      </c>
      <c r="D272" s="45"/>
      <c r="E272" s="67">
        <v>123</v>
      </c>
      <c r="F272" s="47"/>
      <c r="G272" s="80">
        <f t="shared" si="9"/>
        <v>56654.410000000003</v>
      </c>
      <c r="H272" s="49"/>
      <c r="I272" s="50">
        <v>6968492</v>
      </c>
      <c r="J272" s="50">
        <f t="shared" ref="J271:J334" si="10">H272+I272</f>
        <v>6968492</v>
      </c>
      <c r="L272" s="51"/>
    </row>
    <row r="273" s="1" customFormat="1">
      <c r="A273" s="42" t="s">
        <v>23</v>
      </c>
      <c r="B273" s="43" t="s">
        <v>24</v>
      </c>
      <c r="C273" s="44" t="s">
        <v>22</v>
      </c>
      <c r="D273" s="45"/>
      <c r="E273" s="67">
        <v>123</v>
      </c>
      <c r="F273" s="47"/>
      <c r="G273" s="80">
        <f t="shared" si="9"/>
        <v>10571.880000000001</v>
      </c>
      <c r="H273" s="49"/>
      <c r="I273" s="50">
        <v>1300341</v>
      </c>
      <c r="J273" s="50">
        <f t="shared" si="10"/>
        <v>1300341</v>
      </c>
      <c r="L273" s="51"/>
    </row>
    <row r="274" s="1" customFormat="1">
      <c r="A274" s="42" t="s">
        <v>25</v>
      </c>
      <c r="B274" s="43" t="s">
        <v>26</v>
      </c>
      <c r="C274" s="44" t="s">
        <v>22</v>
      </c>
      <c r="D274" s="45"/>
      <c r="E274" s="67">
        <v>123</v>
      </c>
      <c r="F274" s="47"/>
      <c r="G274" s="80">
        <f t="shared" si="9"/>
        <v>104447.79000000001</v>
      </c>
      <c r="H274" s="49"/>
      <c r="I274" s="50">
        <v>12847078</v>
      </c>
      <c r="J274" s="50">
        <f t="shared" si="10"/>
        <v>12847078</v>
      </c>
      <c r="L274" s="51"/>
    </row>
    <row r="275" s="1" customFormat="1" ht="48" customHeight="1">
      <c r="A275" s="42" t="s">
        <v>27</v>
      </c>
      <c r="B275" s="43" t="s">
        <v>28</v>
      </c>
      <c r="C275" s="44" t="s">
        <v>22</v>
      </c>
      <c r="D275" s="45"/>
      <c r="E275" s="67">
        <v>123</v>
      </c>
      <c r="F275" s="47"/>
      <c r="G275" s="80">
        <f t="shared" si="9"/>
        <v>306643.85000000003</v>
      </c>
      <c r="H275" s="49"/>
      <c r="I275" s="50">
        <v>37717194</v>
      </c>
      <c r="J275" s="50">
        <f t="shared" si="10"/>
        <v>37717194</v>
      </c>
      <c r="L275" s="51"/>
    </row>
    <row r="276" s="1" customFormat="1" ht="47.25" customHeight="1">
      <c r="A276" s="42" t="s">
        <v>29</v>
      </c>
      <c r="B276" s="43" t="s">
        <v>30</v>
      </c>
      <c r="C276" s="44" t="s">
        <v>22</v>
      </c>
      <c r="D276" s="45"/>
      <c r="E276" s="67">
        <v>12</v>
      </c>
      <c r="F276" s="47"/>
      <c r="G276" s="80">
        <f t="shared" si="9"/>
        <v>76988.25</v>
      </c>
      <c r="H276" s="49"/>
      <c r="I276" s="50">
        <v>923859</v>
      </c>
      <c r="J276" s="50">
        <f t="shared" si="10"/>
        <v>923859</v>
      </c>
      <c r="L276" s="51"/>
    </row>
    <row r="277" s="1" customFormat="1">
      <c r="A277" s="42" t="s">
        <v>31</v>
      </c>
      <c r="B277" s="43" t="s">
        <v>32</v>
      </c>
      <c r="C277" s="44" t="s">
        <v>22</v>
      </c>
      <c r="D277" s="45"/>
      <c r="E277" s="67">
        <v>136</v>
      </c>
      <c r="F277" s="47"/>
      <c r="G277" s="80">
        <f>ROUND(I277/E277,3)</f>
        <v>76142.485000000001</v>
      </c>
      <c r="H277" s="49"/>
      <c r="I277" s="50">
        <v>10355378</v>
      </c>
      <c r="J277" s="50">
        <f t="shared" si="10"/>
        <v>10355378</v>
      </c>
      <c r="L277" s="51"/>
    </row>
    <row r="278" s="1" customFormat="1">
      <c r="A278" s="42" t="s">
        <v>33</v>
      </c>
      <c r="B278" s="43" t="s">
        <v>34</v>
      </c>
      <c r="C278" s="44" t="s">
        <v>22</v>
      </c>
      <c r="D278" s="45"/>
      <c r="E278" s="67">
        <v>135</v>
      </c>
      <c r="F278" s="47"/>
      <c r="G278" s="80">
        <f>ROUND(I278/E278,2)</f>
        <v>2998.8899999999999</v>
      </c>
      <c r="H278" s="49"/>
      <c r="I278" s="50">
        <v>404850</v>
      </c>
      <c r="J278" s="50">
        <f t="shared" si="10"/>
        <v>404850</v>
      </c>
      <c r="L278" s="51"/>
    </row>
    <row r="279" ht="15" customHeight="1">
      <c r="A279" s="37"/>
      <c r="B279" s="38" t="s">
        <v>82</v>
      </c>
      <c r="C279" s="37"/>
      <c r="D279" s="39"/>
      <c r="E279" s="37"/>
      <c r="F279" s="47"/>
      <c r="G279" s="80"/>
      <c r="H279" s="49"/>
      <c r="I279" s="50"/>
      <c r="J279" s="50"/>
      <c r="L279" s="51"/>
    </row>
    <row r="280" s="1" customFormat="1">
      <c r="A280" s="42" t="s">
        <v>36</v>
      </c>
      <c r="B280" s="43" t="s">
        <v>21</v>
      </c>
      <c r="C280" s="44" t="s">
        <v>22</v>
      </c>
      <c r="D280" s="45"/>
      <c r="E280" s="67">
        <v>7</v>
      </c>
      <c r="F280" s="47"/>
      <c r="G280" s="80">
        <f t="shared" ref="G280:G321" si="11">ROUND(I280/E280,2)</f>
        <v>60494.57</v>
      </c>
      <c r="H280" s="49"/>
      <c r="I280" s="50">
        <v>423462</v>
      </c>
      <c r="J280" s="50">
        <f t="shared" si="10"/>
        <v>423462</v>
      </c>
      <c r="L280" s="51"/>
    </row>
    <row r="281" s="1" customFormat="1">
      <c r="A281" s="42" t="s">
        <v>40</v>
      </c>
      <c r="B281" s="43" t="s">
        <v>24</v>
      </c>
      <c r="C281" s="44" t="s">
        <v>22</v>
      </c>
      <c r="D281" s="45"/>
      <c r="E281" s="67">
        <v>7</v>
      </c>
      <c r="F281" s="47"/>
      <c r="G281" s="80">
        <f t="shared" si="11"/>
        <v>9930</v>
      </c>
      <c r="H281" s="49"/>
      <c r="I281" s="50">
        <v>69510</v>
      </c>
      <c r="J281" s="50">
        <f t="shared" si="10"/>
        <v>69510</v>
      </c>
      <c r="L281" s="51"/>
    </row>
    <row r="282" s="1" customFormat="1">
      <c r="A282" s="42" t="s">
        <v>43</v>
      </c>
      <c r="B282" s="43" t="s">
        <v>26</v>
      </c>
      <c r="C282" s="44" t="s">
        <v>22</v>
      </c>
      <c r="D282" s="45"/>
      <c r="E282" s="67">
        <v>7</v>
      </c>
      <c r="F282" s="47"/>
      <c r="G282" s="80">
        <f t="shared" si="11"/>
        <v>105477</v>
      </c>
      <c r="H282" s="49"/>
      <c r="I282" s="50">
        <v>738339</v>
      </c>
      <c r="J282" s="50">
        <f t="shared" si="10"/>
        <v>738339</v>
      </c>
      <c r="L282" s="51"/>
    </row>
    <row r="283" s="1" customFormat="1" ht="48" customHeight="1">
      <c r="A283" s="42" t="s">
        <v>47</v>
      </c>
      <c r="B283" s="43" t="s">
        <v>28</v>
      </c>
      <c r="C283" s="44" t="s">
        <v>22</v>
      </c>
      <c r="D283" s="45"/>
      <c r="E283" s="67">
        <v>7</v>
      </c>
      <c r="F283" s="47"/>
      <c r="G283" s="80">
        <f t="shared" si="11"/>
        <v>315050</v>
      </c>
      <c r="H283" s="49"/>
      <c r="I283" s="50">
        <v>2205350</v>
      </c>
      <c r="J283" s="50">
        <f t="shared" si="10"/>
        <v>2205350</v>
      </c>
      <c r="L283" s="51"/>
    </row>
    <row r="284" s="1" customFormat="1">
      <c r="A284" s="42" t="s">
        <v>49</v>
      </c>
      <c r="B284" s="43" t="s">
        <v>32</v>
      </c>
      <c r="C284" s="44" t="s">
        <v>22</v>
      </c>
      <c r="D284" s="45"/>
      <c r="E284" s="67">
        <v>10</v>
      </c>
      <c r="F284" s="47"/>
      <c r="G284" s="80">
        <f t="shared" si="11"/>
        <v>80577.600000000006</v>
      </c>
      <c r="H284" s="49"/>
      <c r="I284" s="50">
        <v>805776</v>
      </c>
      <c r="J284" s="50">
        <f t="shared" si="10"/>
        <v>805776</v>
      </c>
      <c r="L284" s="51"/>
    </row>
    <row r="285" s="1" customFormat="1">
      <c r="A285" s="42" t="s">
        <v>52</v>
      </c>
      <c r="B285" s="43" t="s">
        <v>34</v>
      </c>
      <c r="C285" s="44" t="s">
        <v>22</v>
      </c>
      <c r="D285" s="45"/>
      <c r="E285" s="67">
        <v>7</v>
      </c>
      <c r="F285" s="47"/>
      <c r="G285" s="80">
        <f t="shared" si="11"/>
        <v>3258.1399999999999</v>
      </c>
      <c r="H285" s="49"/>
      <c r="I285" s="50">
        <v>22807</v>
      </c>
      <c r="J285" s="50">
        <f t="shared" si="10"/>
        <v>22807</v>
      </c>
      <c r="L285" s="51"/>
    </row>
    <row r="286" ht="15" customHeight="1">
      <c r="A286" s="37"/>
      <c r="B286" s="38" t="s">
        <v>35</v>
      </c>
      <c r="C286" s="37"/>
      <c r="D286" s="39"/>
      <c r="E286" s="37"/>
      <c r="F286" s="47"/>
      <c r="G286" s="80"/>
      <c r="H286" s="49"/>
      <c r="I286" s="50"/>
      <c r="J286" s="50"/>
      <c r="L286" s="51"/>
    </row>
    <row r="287" ht="45">
      <c r="A287" s="42" t="s">
        <v>54</v>
      </c>
      <c r="B287" s="43" t="s">
        <v>70</v>
      </c>
      <c r="C287" s="44" t="s">
        <v>38</v>
      </c>
      <c r="D287" s="84"/>
      <c r="E287" s="67">
        <v>4253</v>
      </c>
      <c r="F287" s="47"/>
      <c r="G287" s="80">
        <f t="shared" si="11"/>
        <v>1149.51</v>
      </c>
      <c r="H287" s="49"/>
      <c r="I287" s="50">
        <v>4888866</v>
      </c>
      <c r="J287" s="50">
        <f t="shared" si="10"/>
        <v>4888866</v>
      </c>
      <c r="L287" s="51"/>
    </row>
    <row r="288" ht="15" customHeight="1">
      <c r="A288" s="37"/>
      <c r="B288" s="38" t="s">
        <v>39</v>
      </c>
      <c r="C288" s="37"/>
      <c r="D288" s="39"/>
      <c r="E288" s="37"/>
      <c r="F288" s="47"/>
      <c r="G288" s="80"/>
      <c r="H288" s="49"/>
      <c r="I288" s="50"/>
      <c r="J288" s="50"/>
      <c r="L288" s="51"/>
    </row>
    <row r="289">
      <c r="A289" s="42" t="s">
        <v>57</v>
      </c>
      <c r="B289" s="43" t="s">
        <v>39</v>
      </c>
      <c r="C289" s="44" t="s">
        <v>22</v>
      </c>
      <c r="D289" s="45"/>
      <c r="E289" s="67">
        <v>2</v>
      </c>
      <c r="F289" s="47"/>
      <c r="G289" s="80">
        <f t="shared" si="11"/>
        <v>2078422</v>
      </c>
      <c r="H289" s="49"/>
      <c r="I289" s="50">
        <v>4156844</v>
      </c>
      <c r="J289" s="50">
        <f t="shared" si="10"/>
        <v>4156844</v>
      </c>
      <c r="L289" s="51"/>
    </row>
    <row r="290" ht="15" customHeight="1">
      <c r="A290" s="37"/>
      <c r="B290" s="38" t="s">
        <v>56</v>
      </c>
      <c r="C290" s="37"/>
      <c r="D290" s="39"/>
      <c r="E290" s="37"/>
      <c r="F290" s="47"/>
      <c r="G290" s="80"/>
      <c r="H290" s="49"/>
      <c r="I290" s="50"/>
      <c r="J290" s="50"/>
      <c r="L290" s="51"/>
    </row>
    <row r="291" s="1" customFormat="1">
      <c r="A291" s="42" t="s">
        <v>61</v>
      </c>
      <c r="B291" s="43" t="s">
        <v>58</v>
      </c>
      <c r="C291" s="44" t="s">
        <v>59</v>
      </c>
      <c r="D291" s="72"/>
      <c r="E291" s="67">
        <v>1</v>
      </c>
      <c r="F291" s="47"/>
      <c r="G291" s="80">
        <f t="shared" si="11"/>
        <v>891458</v>
      </c>
      <c r="H291" s="49"/>
      <c r="I291" s="50">
        <v>891458</v>
      </c>
      <c r="J291" s="50">
        <f t="shared" si="10"/>
        <v>891458</v>
      </c>
      <c r="L291" s="51"/>
    </row>
    <row r="292" ht="15" customHeight="1">
      <c r="A292" s="37"/>
      <c r="B292" s="38" t="s">
        <v>60</v>
      </c>
      <c r="C292" s="37"/>
      <c r="D292" s="39"/>
      <c r="E292" s="37"/>
      <c r="F292" s="47"/>
      <c r="G292" s="80"/>
      <c r="H292" s="49"/>
      <c r="I292" s="50"/>
      <c r="J292" s="50"/>
      <c r="L292" s="51"/>
    </row>
    <row r="293">
      <c r="A293" s="42" t="s">
        <v>84</v>
      </c>
      <c r="B293" s="43" t="s">
        <v>62</v>
      </c>
      <c r="C293" s="44" t="s">
        <v>22</v>
      </c>
      <c r="D293" s="45"/>
      <c r="E293" s="67">
        <v>1</v>
      </c>
      <c r="F293" s="47"/>
      <c r="G293" s="80">
        <f t="shared" si="11"/>
        <v>273489</v>
      </c>
      <c r="H293" s="49"/>
      <c r="I293" s="50">
        <v>273489</v>
      </c>
      <c r="J293" s="50">
        <f t="shared" si="10"/>
        <v>273489</v>
      </c>
      <c r="L293" s="51"/>
    </row>
    <row r="294" ht="31.5">
      <c r="A294" s="57"/>
      <c r="B294" s="58" t="s">
        <v>87</v>
      </c>
      <c r="C294" s="17" t="s">
        <v>64</v>
      </c>
      <c r="D294" s="59"/>
      <c r="E294" s="46"/>
      <c r="F294" s="47"/>
      <c r="G294" s="80"/>
      <c r="H294" s="49"/>
      <c r="I294" s="62">
        <f>SUM(I272:I293)</f>
        <v>84993093</v>
      </c>
      <c r="J294" s="62">
        <f t="shared" si="10"/>
        <v>84993093</v>
      </c>
      <c r="L294" s="51"/>
    </row>
    <row r="295" s="23" customFormat="1" ht="21" customHeight="1">
      <c r="A295" s="24" t="s">
        <v>106</v>
      </c>
      <c r="B295" s="25" t="s">
        <v>107</v>
      </c>
      <c r="C295" s="26"/>
      <c r="D295" s="78"/>
      <c r="E295" s="78"/>
      <c r="F295" s="47"/>
      <c r="G295" s="80"/>
      <c r="H295" s="49"/>
      <c r="I295" s="50"/>
      <c r="J295" s="50"/>
      <c r="K295" s="1"/>
      <c r="L295" s="51"/>
    </row>
    <row r="296" s="1" customFormat="1" ht="34.5" customHeight="1">
      <c r="A296" s="33"/>
      <c r="B296" s="29" t="s">
        <v>18</v>
      </c>
      <c r="C296" s="33"/>
      <c r="D296" s="34"/>
      <c r="E296" s="33"/>
      <c r="F296" s="47"/>
      <c r="G296" s="80"/>
      <c r="H296" s="49"/>
      <c r="I296" s="50"/>
      <c r="J296" s="50"/>
      <c r="L296" s="51"/>
    </row>
    <row r="297" s="1" customFormat="1" ht="31.5" customHeight="1">
      <c r="A297" s="33"/>
      <c r="B297" s="29" t="s">
        <v>69</v>
      </c>
      <c r="C297" s="33"/>
      <c r="D297" s="34"/>
      <c r="E297" s="33"/>
      <c r="F297" s="47"/>
      <c r="G297" s="80"/>
      <c r="H297" s="49"/>
      <c r="I297" s="50"/>
      <c r="J297" s="50"/>
      <c r="L297" s="51"/>
    </row>
    <row r="298" ht="15" customHeight="1">
      <c r="A298" s="37"/>
      <c r="B298" s="38" t="s">
        <v>19</v>
      </c>
      <c r="C298" s="37"/>
      <c r="D298" s="39"/>
      <c r="E298" s="37"/>
      <c r="F298" s="47"/>
      <c r="G298" s="80"/>
      <c r="H298" s="49"/>
      <c r="I298" s="50"/>
      <c r="J298" s="50"/>
      <c r="L298" s="51"/>
    </row>
    <row r="299" s="1" customFormat="1">
      <c r="A299" s="42" t="s">
        <v>20</v>
      </c>
      <c r="B299" s="43" t="s">
        <v>21</v>
      </c>
      <c r="C299" s="44" t="s">
        <v>22</v>
      </c>
      <c r="D299" s="45"/>
      <c r="E299" s="67">
        <v>26</v>
      </c>
      <c r="F299" s="47"/>
      <c r="G299" s="80">
        <f t="shared" si="11"/>
        <v>44961.419999999998</v>
      </c>
      <c r="H299" s="49"/>
      <c r="I299" s="50">
        <v>1168997</v>
      </c>
      <c r="J299" s="50">
        <f t="shared" si="10"/>
        <v>1168997</v>
      </c>
      <c r="L299" s="51"/>
    </row>
    <row r="300" s="1" customFormat="1">
      <c r="A300" s="42" t="s">
        <v>23</v>
      </c>
      <c r="B300" s="43" t="s">
        <v>24</v>
      </c>
      <c r="C300" s="44" t="s">
        <v>22</v>
      </c>
      <c r="D300" s="45"/>
      <c r="E300" s="67">
        <v>26</v>
      </c>
      <c r="F300" s="47"/>
      <c r="G300" s="80">
        <f t="shared" si="11"/>
        <v>9473.3500000000004</v>
      </c>
      <c r="H300" s="49"/>
      <c r="I300" s="50">
        <v>246307</v>
      </c>
      <c r="J300" s="50">
        <f t="shared" si="10"/>
        <v>246307</v>
      </c>
      <c r="L300" s="51"/>
    </row>
    <row r="301" s="1" customFormat="1">
      <c r="A301" s="42" t="s">
        <v>25</v>
      </c>
      <c r="B301" s="43" t="s">
        <v>26</v>
      </c>
      <c r="C301" s="44" t="s">
        <v>22</v>
      </c>
      <c r="D301" s="45"/>
      <c r="E301" s="67">
        <v>26</v>
      </c>
      <c r="F301" s="47"/>
      <c r="G301" s="80">
        <f t="shared" si="11"/>
        <v>101858.92</v>
      </c>
      <c r="H301" s="49"/>
      <c r="I301" s="50">
        <v>2648332</v>
      </c>
      <c r="J301" s="50">
        <f t="shared" si="10"/>
        <v>2648332</v>
      </c>
      <c r="L301" s="51"/>
    </row>
    <row r="302" s="1" customFormat="1" ht="45.75" customHeight="1">
      <c r="A302" s="42" t="s">
        <v>27</v>
      </c>
      <c r="B302" s="43" t="s">
        <v>28</v>
      </c>
      <c r="C302" s="44" t="s">
        <v>22</v>
      </c>
      <c r="D302" s="45"/>
      <c r="E302" s="67">
        <v>26</v>
      </c>
      <c r="F302" s="47"/>
      <c r="G302" s="80">
        <f t="shared" si="11"/>
        <v>299968.85000000003</v>
      </c>
      <c r="H302" s="49"/>
      <c r="I302" s="50">
        <v>7799190</v>
      </c>
      <c r="J302" s="50">
        <f t="shared" si="10"/>
        <v>7799190</v>
      </c>
      <c r="L302" s="51"/>
    </row>
    <row r="303" s="1" customFormat="1">
      <c r="A303" s="42" t="s">
        <v>29</v>
      </c>
      <c r="B303" s="43" t="s">
        <v>32</v>
      </c>
      <c r="C303" s="44" t="s">
        <v>22</v>
      </c>
      <c r="D303" s="45"/>
      <c r="E303" s="67">
        <v>26</v>
      </c>
      <c r="F303" s="47"/>
      <c r="G303" s="80">
        <f t="shared" si="11"/>
        <v>73852.619999999995</v>
      </c>
      <c r="H303" s="49"/>
      <c r="I303" s="50">
        <v>1920168</v>
      </c>
      <c r="J303" s="50">
        <f t="shared" si="10"/>
        <v>1920168</v>
      </c>
      <c r="L303" s="51"/>
    </row>
    <row r="304" s="1" customFormat="1">
      <c r="A304" s="42" t="s">
        <v>31</v>
      </c>
      <c r="B304" s="43" t="s">
        <v>34</v>
      </c>
      <c r="C304" s="44" t="s">
        <v>22</v>
      </c>
      <c r="D304" s="45"/>
      <c r="E304" s="67">
        <v>26</v>
      </c>
      <c r="F304" s="47"/>
      <c r="G304" s="80">
        <f t="shared" si="11"/>
        <v>2804.3800000000001</v>
      </c>
      <c r="H304" s="49"/>
      <c r="I304" s="50">
        <v>72914</v>
      </c>
      <c r="J304" s="50">
        <f t="shared" si="10"/>
        <v>72914</v>
      </c>
      <c r="L304" s="51"/>
    </row>
    <row r="305" ht="15" customHeight="1">
      <c r="A305" s="37"/>
      <c r="B305" s="38" t="s">
        <v>35</v>
      </c>
      <c r="C305" s="37"/>
      <c r="D305" s="39"/>
      <c r="E305" s="37"/>
      <c r="F305" s="47"/>
      <c r="G305" s="80"/>
      <c r="H305" s="49"/>
      <c r="I305" s="50"/>
      <c r="J305" s="50"/>
      <c r="L305" s="51"/>
    </row>
    <row r="306" ht="45">
      <c r="A306" s="42" t="s">
        <v>33</v>
      </c>
      <c r="B306" s="43" t="s">
        <v>70</v>
      </c>
      <c r="C306" s="44" t="s">
        <v>38</v>
      </c>
      <c r="D306" s="84"/>
      <c r="E306" s="69">
        <v>819</v>
      </c>
      <c r="F306" s="47"/>
      <c r="G306" s="80">
        <f t="shared" si="11"/>
        <v>1717.6700000000001</v>
      </c>
      <c r="H306" s="49"/>
      <c r="I306" s="50">
        <v>1406772</v>
      </c>
      <c r="J306" s="50">
        <f t="shared" si="10"/>
        <v>1406772</v>
      </c>
      <c r="L306" s="51"/>
    </row>
    <row r="307" ht="15" customHeight="1">
      <c r="A307" s="37"/>
      <c r="B307" s="38" t="s">
        <v>56</v>
      </c>
      <c r="C307" s="37"/>
      <c r="D307" s="39"/>
      <c r="E307" s="37"/>
      <c r="F307" s="47"/>
      <c r="G307" s="80"/>
      <c r="H307" s="49"/>
      <c r="I307" s="50"/>
      <c r="J307" s="50"/>
      <c r="L307" s="51"/>
    </row>
    <row r="308" s="1" customFormat="1">
      <c r="A308" s="42" t="s">
        <v>36</v>
      </c>
      <c r="B308" s="43" t="s">
        <v>58</v>
      </c>
      <c r="C308" s="44" t="s">
        <v>22</v>
      </c>
      <c r="D308" s="72"/>
      <c r="E308" s="68">
        <v>26</v>
      </c>
      <c r="F308" s="47"/>
      <c r="G308" s="80">
        <f t="shared" si="11"/>
        <v>23567.350000000002</v>
      </c>
      <c r="H308" s="49"/>
      <c r="I308" s="50">
        <v>612751</v>
      </c>
      <c r="J308" s="50">
        <f t="shared" si="10"/>
        <v>612751</v>
      </c>
      <c r="L308" s="51"/>
    </row>
    <row r="309" ht="15" customHeight="1">
      <c r="A309" s="37"/>
      <c r="B309" s="38" t="s">
        <v>60</v>
      </c>
      <c r="C309" s="37"/>
      <c r="D309" s="39"/>
      <c r="E309" s="37"/>
      <c r="F309" s="47"/>
      <c r="G309" s="80"/>
      <c r="H309" s="49"/>
      <c r="I309" s="50"/>
      <c r="J309" s="50"/>
      <c r="L309" s="51"/>
    </row>
    <row r="310">
      <c r="A310" s="42" t="s">
        <v>40</v>
      </c>
      <c r="B310" s="43" t="s">
        <v>62</v>
      </c>
      <c r="C310" s="44" t="s">
        <v>22</v>
      </c>
      <c r="D310" s="45"/>
      <c r="E310" s="67">
        <v>1</v>
      </c>
      <c r="F310" s="47"/>
      <c r="G310" s="80">
        <f t="shared" si="11"/>
        <v>273489</v>
      </c>
      <c r="H310" s="49"/>
      <c r="I310" s="50">
        <v>273489</v>
      </c>
      <c r="J310" s="50">
        <f t="shared" si="10"/>
        <v>273489</v>
      </c>
      <c r="L310" s="51"/>
    </row>
    <row r="311" ht="31.5">
      <c r="A311" s="57"/>
      <c r="B311" s="58" t="s">
        <v>87</v>
      </c>
      <c r="C311" s="17" t="s">
        <v>64</v>
      </c>
      <c r="D311" s="59"/>
      <c r="E311" s="46"/>
      <c r="F311" s="47"/>
      <c r="G311" s="80"/>
      <c r="H311" s="49"/>
      <c r="I311" s="62">
        <f>SUM(I299:I310)</f>
        <v>16148920</v>
      </c>
      <c r="J311" s="62">
        <f t="shared" si="10"/>
        <v>16148920</v>
      </c>
      <c r="L311" s="51"/>
    </row>
    <row r="312" s="23" customFormat="1" ht="22.5" customHeight="1">
      <c r="A312" s="24" t="s">
        <v>108</v>
      </c>
      <c r="B312" s="25" t="s">
        <v>109</v>
      </c>
      <c r="C312" s="26"/>
      <c r="D312" s="78"/>
      <c r="E312" s="78"/>
      <c r="F312" s="47"/>
      <c r="G312" s="80"/>
      <c r="H312" s="49"/>
      <c r="I312" s="50"/>
      <c r="J312" s="50"/>
      <c r="K312" s="1"/>
      <c r="L312" s="51"/>
    </row>
    <row r="313" s="1" customFormat="1" ht="33" customHeight="1">
      <c r="A313" s="28"/>
      <c r="B313" s="29" t="s">
        <v>18</v>
      </c>
      <c r="C313" s="33"/>
      <c r="D313" s="34"/>
      <c r="E313" s="33"/>
      <c r="F313" s="47"/>
      <c r="G313" s="80"/>
      <c r="H313" s="49"/>
      <c r="I313" s="50"/>
      <c r="J313" s="50"/>
      <c r="L313" s="51"/>
    </row>
    <row r="314" s="1" customFormat="1" ht="30" customHeight="1">
      <c r="A314" s="33"/>
      <c r="B314" s="29" t="s">
        <v>69</v>
      </c>
      <c r="C314" s="33"/>
      <c r="D314" s="34"/>
      <c r="E314" s="33"/>
      <c r="F314" s="47"/>
      <c r="G314" s="80"/>
      <c r="H314" s="49"/>
      <c r="I314" s="50"/>
      <c r="J314" s="50"/>
      <c r="L314" s="51"/>
    </row>
    <row r="315" ht="15" customHeight="1">
      <c r="A315" s="37"/>
      <c r="B315" s="38" t="s">
        <v>19</v>
      </c>
      <c r="C315" s="37"/>
      <c r="D315" s="39"/>
      <c r="E315" s="37"/>
      <c r="F315" s="47"/>
      <c r="G315" s="80"/>
      <c r="H315" s="49"/>
      <c r="I315" s="50"/>
      <c r="J315" s="50"/>
      <c r="L315" s="51"/>
    </row>
    <row r="316" s="1" customFormat="1">
      <c r="A316" s="42" t="s">
        <v>20</v>
      </c>
      <c r="B316" s="43" t="s">
        <v>21</v>
      </c>
      <c r="C316" s="44" t="s">
        <v>22</v>
      </c>
      <c r="D316" s="45"/>
      <c r="E316" s="67">
        <v>33</v>
      </c>
      <c r="F316" s="47"/>
      <c r="G316" s="80">
        <f t="shared" si="11"/>
        <v>44961.389999999999</v>
      </c>
      <c r="H316" s="49"/>
      <c r="I316" s="50">
        <v>1483726</v>
      </c>
      <c r="J316" s="50">
        <f t="shared" si="10"/>
        <v>1483726</v>
      </c>
      <c r="L316" s="51"/>
    </row>
    <row r="317" s="1" customFormat="1">
      <c r="A317" s="42" t="s">
        <v>23</v>
      </c>
      <c r="B317" s="43" t="s">
        <v>24</v>
      </c>
      <c r="C317" s="44" t="s">
        <v>22</v>
      </c>
      <c r="D317" s="45"/>
      <c r="E317" s="67">
        <v>33</v>
      </c>
      <c r="F317" s="47"/>
      <c r="G317" s="80">
        <f t="shared" si="11"/>
        <v>9473.3299999999999</v>
      </c>
      <c r="H317" s="49"/>
      <c r="I317" s="50">
        <v>312620</v>
      </c>
      <c r="J317" s="50">
        <f t="shared" si="10"/>
        <v>312620</v>
      </c>
      <c r="L317" s="51"/>
    </row>
    <row r="318" s="1" customFormat="1">
      <c r="A318" s="42" t="s">
        <v>25</v>
      </c>
      <c r="B318" s="43" t="s">
        <v>26</v>
      </c>
      <c r="C318" s="44" t="s">
        <v>22</v>
      </c>
      <c r="D318" s="45"/>
      <c r="E318" s="67">
        <v>33</v>
      </c>
      <c r="F318" s="47"/>
      <c r="G318" s="80">
        <f t="shared" si="11"/>
        <v>101859</v>
      </c>
      <c r="H318" s="49"/>
      <c r="I318" s="50">
        <v>3361347</v>
      </c>
      <c r="J318" s="50">
        <f t="shared" si="10"/>
        <v>3361347</v>
      </c>
      <c r="L318" s="51"/>
    </row>
    <row r="319" s="1" customFormat="1" ht="45.75" customHeight="1">
      <c r="A319" s="42" t="s">
        <v>27</v>
      </c>
      <c r="B319" s="43" t="s">
        <v>28</v>
      </c>
      <c r="C319" s="44" t="s">
        <v>22</v>
      </c>
      <c r="D319" s="45"/>
      <c r="E319" s="67">
        <v>33</v>
      </c>
      <c r="F319" s="47"/>
      <c r="G319" s="80">
        <f t="shared" si="11"/>
        <v>300383.82000000001</v>
      </c>
      <c r="H319" s="49"/>
      <c r="I319" s="50">
        <v>9912666</v>
      </c>
      <c r="J319" s="50">
        <f t="shared" si="10"/>
        <v>9912666</v>
      </c>
      <c r="L319" s="51"/>
    </row>
    <row r="320" s="1" customFormat="1">
      <c r="A320" s="42" t="s">
        <v>29</v>
      </c>
      <c r="B320" s="43" t="s">
        <v>32</v>
      </c>
      <c r="C320" s="44" t="s">
        <v>22</v>
      </c>
      <c r="D320" s="45"/>
      <c r="E320" s="67">
        <v>33</v>
      </c>
      <c r="F320" s="47"/>
      <c r="G320" s="80">
        <f t="shared" si="11"/>
        <v>73852.669999999998</v>
      </c>
      <c r="H320" s="49"/>
      <c r="I320" s="50">
        <v>2437138</v>
      </c>
      <c r="J320" s="50">
        <f t="shared" si="10"/>
        <v>2437138</v>
      </c>
      <c r="L320" s="51"/>
    </row>
    <row r="321" s="1" customFormat="1">
      <c r="A321" s="42" t="s">
        <v>31</v>
      </c>
      <c r="B321" s="43" t="s">
        <v>34</v>
      </c>
      <c r="C321" s="44" t="s">
        <v>22</v>
      </c>
      <c r="D321" s="45"/>
      <c r="E321" s="67">
        <v>33</v>
      </c>
      <c r="F321" s="47"/>
      <c r="G321" s="80">
        <f t="shared" si="11"/>
        <v>2804.3600000000001</v>
      </c>
      <c r="H321" s="49"/>
      <c r="I321" s="50">
        <v>92544</v>
      </c>
      <c r="J321" s="50">
        <f t="shared" si="10"/>
        <v>92544</v>
      </c>
      <c r="L321" s="51"/>
    </row>
    <row r="322" ht="15" customHeight="1">
      <c r="A322" s="37"/>
      <c r="B322" s="38" t="s">
        <v>35</v>
      </c>
      <c r="C322" s="37"/>
      <c r="D322" s="39"/>
      <c r="E322" s="37"/>
      <c r="F322" s="47"/>
      <c r="G322" s="80"/>
      <c r="H322" s="49"/>
      <c r="I322" s="50"/>
      <c r="J322" s="50"/>
      <c r="L322" s="51"/>
    </row>
    <row r="323" ht="45">
      <c r="A323" s="42" t="s">
        <v>33</v>
      </c>
      <c r="B323" s="43" t="s">
        <v>70</v>
      </c>
      <c r="C323" s="44" t="s">
        <v>38</v>
      </c>
      <c r="D323" s="85"/>
      <c r="E323" s="68">
        <v>1039.5</v>
      </c>
      <c r="F323" s="47"/>
      <c r="G323" s="80">
        <f>ROUND(I323/E323,3)</f>
        <v>1501.1379999999999</v>
      </c>
      <c r="H323" s="49"/>
      <c r="I323" s="50">
        <v>1560433</v>
      </c>
      <c r="J323" s="50">
        <f t="shared" si="10"/>
        <v>1560433</v>
      </c>
      <c r="L323" s="51"/>
    </row>
    <row r="324" ht="15" customHeight="1">
      <c r="A324" s="37"/>
      <c r="B324" s="38" t="s">
        <v>39</v>
      </c>
      <c r="C324" s="37"/>
      <c r="D324" s="39"/>
      <c r="E324" s="37"/>
      <c r="F324" s="47"/>
      <c r="G324" s="80"/>
      <c r="H324" s="49"/>
      <c r="I324" s="50"/>
      <c r="J324" s="50"/>
      <c r="L324" s="51"/>
    </row>
    <row r="325">
      <c r="A325" s="42" t="s">
        <v>36</v>
      </c>
      <c r="B325" s="43" t="s">
        <v>39</v>
      </c>
      <c r="C325" s="44" t="s">
        <v>22</v>
      </c>
      <c r="D325" s="45"/>
      <c r="E325" s="67">
        <v>1</v>
      </c>
      <c r="F325" s="47"/>
      <c r="G325" s="80">
        <f>ROUND(I325/E325,2)</f>
        <v>2078167</v>
      </c>
      <c r="H325" s="49"/>
      <c r="I325" s="50">
        <v>2078167</v>
      </c>
      <c r="J325" s="50">
        <f t="shared" si="10"/>
        <v>2078167</v>
      </c>
      <c r="L325" s="51"/>
    </row>
    <row r="326" ht="31.5" customHeight="1">
      <c r="A326" s="37"/>
      <c r="B326" s="38" t="s">
        <v>110</v>
      </c>
      <c r="C326" s="37"/>
      <c r="D326" s="39"/>
      <c r="E326" s="37"/>
      <c r="F326" s="47"/>
      <c r="G326" s="80"/>
      <c r="H326" s="49"/>
      <c r="I326" s="50"/>
      <c r="J326" s="50"/>
      <c r="L326" s="51"/>
    </row>
    <row r="327" ht="30">
      <c r="A327" s="42" t="s">
        <v>40</v>
      </c>
      <c r="B327" s="43" t="s">
        <v>111</v>
      </c>
      <c r="C327" s="44" t="s">
        <v>112</v>
      </c>
      <c r="D327" s="45"/>
      <c r="E327" s="67">
        <v>1</v>
      </c>
      <c r="F327" s="47"/>
      <c r="G327" s="80">
        <f>ROUND(I327/E327,2)</f>
        <v>1855521</v>
      </c>
      <c r="H327" s="49"/>
      <c r="I327" s="50">
        <v>1855521</v>
      </c>
      <c r="J327" s="50">
        <f t="shared" si="10"/>
        <v>1855521</v>
      </c>
      <c r="L327" s="51"/>
    </row>
    <row r="328" ht="15" customHeight="1">
      <c r="A328" s="54"/>
      <c r="B328" s="55" t="s">
        <v>46</v>
      </c>
      <c r="C328" s="54"/>
      <c r="D328" s="56"/>
      <c r="E328" s="54"/>
      <c r="F328" s="47"/>
      <c r="G328" s="80"/>
      <c r="H328" s="49"/>
      <c r="I328" s="50"/>
      <c r="J328" s="50"/>
      <c r="L328" s="51"/>
    </row>
    <row r="329">
      <c r="A329" s="42" t="s">
        <v>43</v>
      </c>
      <c r="B329" s="43" t="s">
        <v>46</v>
      </c>
      <c r="C329" s="44" t="s">
        <v>22</v>
      </c>
      <c r="D329" s="45"/>
      <c r="E329" s="67">
        <v>1</v>
      </c>
      <c r="F329" s="47"/>
      <c r="G329" s="80">
        <f>ROUND(I329/E329,2)</f>
        <v>158151</v>
      </c>
      <c r="H329" s="49"/>
      <c r="I329" s="50">
        <v>158151</v>
      </c>
      <c r="J329" s="50">
        <f t="shared" si="10"/>
        <v>158151</v>
      </c>
      <c r="L329" s="51"/>
    </row>
    <row r="330" ht="15" customHeight="1">
      <c r="A330" s="37"/>
      <c r="B330" s="38" t="s">
        <v>56</v>
      </c>
      <c r="C330" s="37"/>
      <c r="D330" s="39"/>
      <c r="E330" s="37"/>
      <c r="F330" s="47"/>
      <c r="G330" s="80"/>
      <c r="H330" s="49"/>
      <c r="I330" s="50"/>
      <c r="J330" s="50"/>
      <c r="L330" s="51"/>
    </row>
    <row r="331" s="1" customFormat="1">
      <c r="A331" s="42" t="s">
        <v>47</v>
      </c>
      <c r="B331" s="43" t="s">
        <v>58</v>
      </c>
      <c r="C331" s="44" t="s">
        <v>59</v>
      </c>
      <c r="D331" s="72"/>
      <c r="E331" s="67">
        <v>1</v>
      </c>
      <c r="F331" s="47"/>
      <c r="G331" s="80">
        <f>ROUND(I331/E331,2)</f>
        <v>677900</v>
      </c>
      <c r="H331" s="49"/>
      <c r="I331" s="50">
        <v>677900</v>
      </c>
      <c r="J331" s="50">
        <f t="shared" si="10"/>
        <v>677900</v>
      </c>
      <c r="L331" s="51"/>
    </row>
    <row r="332" ht="15" customHeight="1">
      <c r="A332" s="37"/>
      <c r="B332" s="38" t="s">
        <v>85</v>
      </c>
      <c r="C332" s="37"/>
      <c r="D332" s="39"/>
      <c r="E332" s="37"/>
      <c r="F332" s="47"/>
      <c r="G332" s="80"/>
      <c r="H332" s="49"/>
      <c r="I332" s="50"/>
      <c r="J332" s="50"/>
      <c r="L332" s="51"/>
    </row>
    <row r="333">
      <c r="A333" s="42" t="s">
        <v>49</v>
      </c>
      <c r="B333" s="43" t="s">
        <v>62</v>
      </c>
      <c r="C333" s="44" t="s">
        <v>22</v>
      </c>
      <c r="D333" s="45"/>
      <c r="E333" s="67">
        <v>1</v>
      </c>
      <c r="F333" s="47"/>
      <c r="G333" s="80">
        <f>ROUND(I333/E333,2)</f>
        <v>664481</v>
      </c>
      <c r="H333" s="49"/>
      <c r="I333" s="50">
        <v>664481</v>
      </c>
      <c r="J333" s="50">
        <f t="shared" si="10"/>
        <v>664481</v>
      </c>
      <c r="L333" s="51"/>
    </row>
    <row r="334" ht="33.75" customHeight="1">
      <c r="A334" s="57"/>
      <c r="B334" s="58" t="s">
        <v>87</v>
      </c>
      <c r="C334" s="17" t="s">
        <v>64</v>
      </c>
      <c r="D334" s="59"/>
      <c r="E334" s="46"/>
      <c r="F334" s="47"/>
      <c r="G334" s="80"/>
      <c r="H334" s="49"/>
      <c r="I334" s="62">
        <f>SUM(I316:I333)</f>
        <v>24594694</v>
      </c>
      <c r="J334" s="62">
        <f t="shared" si="10"/>
        <v>24594694</v>
      </c>
      <c r="L334" s="51"/>
    </row>
    <row r="335" s="23" customFormat="1" ht="21" customHeight="1">
      <c r="A335" s="24" t="s">
        <v>113</v>
      </c>
      <c r="B335" s="25" t="s">
        <v>114</v>
      </c>
      <c r="C335" s="26"/>
      <c r="D335" s="78"/>
      <c r="E335" s="78"/>
      <c r="F335" s="47"/>
      <c r="G335" s="80"/>
      <c r="H335" s="49"/>
      <c r="I335" s="50"/>
      <c r="J335" s="50"/>
      <c r="K335" s="1"/>
      <c r="L335" s="51"/>
    </row>
    <row r="336" s="1" customFormat="1" ht="35.25" customHeight="1">
      <c r="A336" s="33"/>
      <c r="B336" s="29" t="s">
        <v>18</v>
      </c>
      <c r="C336" s="33"/>
      <c r="D336" s="34"/>
      <c r="E336" s="33"/>
      <c r="F336" s="47"/>
      <c r="G336" s="80"/>
      <c r="H336" s="49"/>
      <c r="I336" s="50"/>
      <c r="J336" s="50"/>
      <c r="L336" s="51"/>
    </row>
    <row r="337" s="1" customFormat="1" ht="31.5" customHeight="1">
      <c r="A337" s="33"/>
      <c r="B337" s="29" t="s">
        <v>69</v>
      </c>
      <c r="C337" s="33"/>
      <c r="D337" s="34"/>
      <c r="E337" s="33"/>
      <c r="F337" s="47"/>
      <c r="G337" s="80"/>
      <c r="H337" s="49"/>
      <c r="I337" s="50"/>
      <c r="J337" s="50"/>
      <c r="L337" s="51"/>
    </row>
    <row r="338" ht="15" customHeight="1">
      <c r="A338" s="37"/>
      <c r="B338" s="38" t="s">
        <v>19</v>
      </c>
      <c r="C338" s="37"/>
      <c r="D338" s="39"/>
      <c r="E338" s="37"/>
      <c r="F338" s="47"/>
      <c r="G338" s="80"/>
      <c r="H338" s="49"/>
      <c r="I338" s="50"/>
      <c r="J338" s="50"/>
      <c r="L338" s="51"/>
    </row>
    <row r="339" s="1" customFormat="1">
      <c r="A339" s="42" t="s">
        <v>20</v>
      </c>
      <c r="B339" s="43" t="s">
        <v>21</v>
      </c>
      <c r="C339" s="44" t="s">
        <v>22</v>
      </c>
      <c r="D339" s="45"/>
      <c r="E339" s="67">
        <v>38</v>
      </c>
      <c r="F339" s="47"/>
      <c r="G339" s="80">
        <f t="shared" ref="G339:G363" si="12">ROUND(I339/E339,2)</f>
        <v>44961.370000000003</v>
      </c>
      <c r="H339" s="49"/>
      <c r="I339" s="50">
        <v>1708532</v>
      </c>
      <c r="J339" s="50">
        <f t="shared" ref="J335:J386" si="13">H339+I339</f>
        <v>1708532</v>
      </c>
      <c r="L339" s="51"/>
    </row>
    <row r="340" s="1" customFormat="1">
      <c r="A340" s="42" t="s">
        <v>23</v>
      </c>
      <c r="B340" s="43" t="s">
        <v>24</v>
      </c>
      <c r="C340" s="44" t="s">
        <v>22</v>
      </c>
      <c r="D340" s="45"/>
      <c r="E340" s="67">
        <v>38</v>
      </c>
      <c r="F340" s="47"/>
      <c r="G340" s="80">
        <f t="shared" si="12"/>
        <v>9473.3400000000001</v>
      </c>
      <c r="H340" s="49"/>
      <c r="I340" s="50">
        <v>359987</v>
      </c>
      <c r="J340" s="50">
        <f t="shared" si="13"/>
        <v>359987</v>
      </c>
      <c r="L340" s="51"/>
    </row>
    <row r="341" s="1" customFormat="1">
      <c r="A341" s="42" t="s">
        <v>25</v>
      </c>
      <c r="B341" s="43" t="s">
        <v>26</v>
      </c>
      <c r="C341" s="44" t="s">
        <v>22</v>
      </c>
      <c r="D341" s="45"/>
      <c r="E341" s="67">
        <v>38</v>
      </c>
      <c r="F341" s="47"/>
      <c r="G341" s="80">
        <f t="shared" si="12"/>
        <v>101858.92</v>
      </c>
      <c r="H341" s="49"/>
      <c r="I341" s="50">
        <v>3870639</v>
      </c>
      <c r="J341" s="50">
        <f t="shared" si="13"/>
        <v>3870639</v>
      </c>
      <c r="L341" s="51"/>
    </row>
    <row r="342" s="1" customFormat="1" ht="45.75" customHeight="1">
      <c r="A342" s="42" t="s">
        <v>27</v>
      </c>
      <c r="B342" s="43" t="s">
        <v>28</v>
      </c>
      <c r="C342" s="44" t="s">
        <v>22</v>
      </c>
      <c r="D342" s="45"/>
      <c r="E342" s="67">
        <v>38</v>
      </c>
      <c r="F342" s="47"/>
      <c r="G342" s="80">
        <f t="shared" si="12"/>
        <v>301575.03000000003</v>
      </c>
      <c r="H342" s="49"/>
      <c r="I342" s="50">
        <v>11459851</v>
      </c>
      <c r="J342" s="50">
        <f t="shared" si="13"/>
        <v>11459851</v>
      </c>
      <c r="L342" s="51"/>
    </row>
    <row r="343" s="1" customFormat="1">
      <c r="A343" s="42" t="s">
        <v>29</v>
      </c>
      <c r="B343" s="43" t="s">
        <v>32</v>
      </c>
      <c r="C343" s="44" t="s">
        <v>22</v>
      </c>
      <c r="D343" s="45"/>
      <c r="E343" s="67">
        <v>38</v>
      </c>
      <c r="F343" s="47"/>
      <c r="G343" s="80">
        <f t="shared" si="12"/>
        <v>73852.740000000005</v>
      </c>
      <c r="H343" s="49"/>
      <c r="I343" s="50">
        <v>2806404</v>
      </c>
      <c r="J343" s="50">
        <f t="shared" si="13"/>
        <v>2806404</v>
      </c>
      <c r="L343" s="51"/>
    </row>
    <row r="344" s="1" customFormat="1">
      <c r="A344" s="42" t="s">
        <v>31</v>
      </c>
      <c r="B344" s="43" t="s">
        <v>34</v>
      </c>
      <c r="C344" s="44" t="s">
        <v>22</v>
      </c>
      <c r="D344" s="45"/>
      <c r="E344" s="67">
        <v>38</v>
      </c>
      <c r="F344" s="47"/>
      <c r="G344" s="80">
        <f t="shared" si="12"/>
        <v>2804.3899999999999</v>
      </c>
      <c r="H344" s="49"/>
      <c r="I344" s="50">
        <v>106567</v>
      </c>
      <c r="J344" s="50">
        <f t="shared" si="13"/>
        <v>106567</v>
      </c>
      <c r="L344" s="51"/>
    </row>
    <row r="345" s="1" customFormat="1" ht="15" customHeight="1">
      <c r="A345" s="37"/>
      <c r="B345" s="38" t="s">
        <v>35</v>
      </c>
      <c r="C345" s="37"/>
      <c r="D345" s="39"/>
      <c r="E345" s="37"/>
      <c r="F345" s="47"/>
      <c r="G345" s="80"/>
      <c r="H345" s="49"/>
      <c r="I345" s="50"/>
      <c r="J345" s="50"/>
      <c r="L345" s="51"/>
    </row>
    <row r="346" s="1" customFormat="1" ht="45">
      <c r="A346" s="42" t="s">
        <v>33</v>
      </c>
      <c r="B346" s="43" t="s">
        <v>70</v>
      </c>
      <c r="C346" s="44" t="s">
        <v>38</v>
      </c>
      <c r="D346" s="84"/>
      <c r="E346" s="67">
        <v>1197</v>
      </c>
      <c r="F346" s="47"/>
      <c r="G346" s="80">
        <f t="shared" si="12"/>
        <v>1394.6500000000001</v>
      </c>
      <c r="H346" s="49"/>
      <c r="I346" s="50">
        <v>1669396</v>
      </c>
      <c r="J346" s="50">
        <f t="shared" si="13"/>
        <v>1669396</v>
      </c>
      <c r="L346" s="51"/>
    </row>
    <row r="347" s="1" customFormat="1" ht="15" customHeight="1">
      <c r="A347" s="37"/>
      <c r="B347" s="38" t="s">
        <v>56</v>
      </c>
      <c r="C347" s="37"/>
      <c r="D347" s="39"/>
      <c r="E347" s="37"/>
      <c r="F347" s="47"/>
      <c r="G347" s="80"/>
      <c r="H347" s="49"/>
      <c r="I347" s="50"/>
      <c r="J347" s="50"/>
      <c r="L347" s="51"/>
    </row>
    <row r="348" s="1" customFormat="1">
      <c r="A348" s="42" t="s">
        <v>36</v>
      </c>
      <c r="B348" s="43" t="s">
        <v>58</v>
      </c>
      <c r="C348" s="44" t="s">
        <v>59</v>
      </c>
      <c r="D348" s="72"/>
      <c r="E348" s="67">
        <v>1</v>
      </c>
      <c r="F348" s="47"/>
      <c r="G348" s="80">
        <f t="shared" si="12"/>
        <v>629550</v>
      </c>
      <c r="H348" s="49"/>
      <c r="I348" s="50">
        <v>629550</v>
      </c>
      <c r="J348" s="50">
        <f t="shared" si="13"/>
        <v>629550</v>
      </c>
      <c r="L348" s="51"/>
    </row>
    <row r="349" ht="31.5">
      <c r="A349" s="57"/>
      <c r="B349" s="58" t="s">
        <v>87</v>
      </c>
      <c r="C349" s="17" t="s">
        <v>64</v>
      </c>
      <c r="D349" s="59"/>
      <c r="E349" s="46"/>
      <c r="F349" s="47"/>
      <c r="G349" s="80"/>
      <c r="H349" s="49"/>
      <c r="I349" s="62">
        <f>SUM(I339:I348)</f>
        <v>22610926</v>
      </c>
      <c r="J349" s="62">
        <f t="shared" si="13"/>
        <v>22610926</v>
      </c>
      <c r="L349" s="51"/>
    </row>
    <row r="350" s="23" customFormat="1" ht="21" customHeight="1">
      <c r="A350" s="24" t="s">
        <v>115</v>
      </c>
      <c r="B350" s="25" t="s">
        <v>116</v>
      </c>
      <c r="C350" s="78"/>
      <c r="D350" s="78"/>
      <c r="E350" s="78"/>
      <c r="F350" s="47"/>
      <c r="G350" s="80"/>
      <c r="H350" s="49"/>
      <c r="I350" s="50"/>
      <c r="J350" s="50"/>
      <c r="K350" s="1"/>
      <c r="L350" s="51"/>
    </row>
    <row r="351" s="1" customFormat="1" ht="37.5" customHeight="1">
      <c r="A351" s="28"/>
      <c r="B351" s="33" t="s">
        <v>18</v>
      </c>
      <c r="C351" s="33"/>
      <c r="D351" s="34"/>
      <c r="E351" s="33"/>
      <c r="F351" s="47"/>
      <c r="G351" s="80"/>
      <c r="H351" s="49"/>
      <c r="I351" s="50"/>
      <c r="J351" s="50"/>
      <c r="L351" s="51"/>
    </row>
    <row r="352" s="1" customFormat="1" ht="33.75" customHeight="1">
      <c r="A352" s="33"/>
      <c r="B352" s="33" t="s">
        <v>69</v>
      </c>
      <c r="C352" s="33"/>
      <c r="D352" s="34"/>
      <c r="E352" s="33"/>
      <c r="F352" s="47"/>
      <c r="G352" s="80"/>
      <c r="H352" s="49"/>
      <c r="I352" s="50"/>
      <c r="J352" s="50"/>
      <c r="L352" s="51"/>
    </row>
    <row r="353" s="1" customFormat="1" ht="15" customHeight="1">
      <c r="A353" s="37"/>
      <c r="B353" s="38" t="s">
        <v>19</v>
      </c>
      <c r="C353" s="37"/>
      <c r="D353" s="39"/>
      <c r="E353" s="37"/>
      <c r="F353" s="47"/>
      <c r="G353" s="80"/>
      <c r="H353" s="49"/>
      <c r="I353" s="50"/>
      <c r="J353" s="50"/>
      <c r="L353" s="51"/>
    </row>
    <row r="354" s="1" customFormat="1">
      <c r="A354" s="42" t="s">
        <v>20</v>
      </c>
      <c r="B354" s="43" t="s">
        <v>21</v>
      </c>
      <c r="C354" s="44" t="s">
        <v>22</v>
      </c>
      <c r="D354" s="45"/>
      <c r="E354" s="67">
        <v>45</v>
      </c>
      <c r="F354" s="47"/>
      <c r="G354" s="80">
        <f t="shared" si="12"/>
        <v>44961.330000000002</v>
      </c>
      <c r="H354" s="49"/>
      <c r="I354" s="50">
        <v>2023260</v>
      </c>
      <c r="J354" s="50">
        <f t="shared" si="13"/>
        <v>2023260</v>
      </c>
      <c r="L354" s="51"/>
    </row>
    <row r="355" s="1" customFormat="1">
      <c r="A355" s="42" t="s">
        <v>23</v>
      </c>
      <c r="B355" s="43" t="s">
        <v>24</v>
      </c>
      <c r="C355" s="44" t="s">
        <v>22</v>
      </c>
      <c r="D355" s="45"/>
      <c r="E355" s="67">
        <v>45</v>
      </c>
      <c r="F355" s="47"/>
      <c r="G355" s="80">
        <f t="shared" si="12"/>
        <v>9473.3600000000006</v>
      </c>
      <c r="H355" s="49"/>
      <c r="I355" s="50">
        <v>426301</v>
      </c>
      <c r="J355" s="50">
        <f t="shared" si="13"/>
        <v>426301</v>
      </c>
      <c r="L355" s="51"/>
    </row>
    <row r="356" s="1" customFormat="1">
      <c r="A356" s="42" t="s">
        <v>25</v>
      </c>
      <c r="B356" s="43" t="s">
        <v>26</v>
      </c>
      <c r="C356" s="44" t="s">
        <v>22</v>
      </c>
      <c r="D356" s="45"/>
      <c r="E356" s="67">
        <v>45</v>
      </c>
      <c r="F356" s="47"/>
      <c r="G356" s="80">
        <f t="shared" si="12"/>
        <v>101858.91</v>
      </c>
      <c r="H356" s="49"/>
      <c r="I356" s="50">
        <v>4583651</v>
      </c>
      <c r="J356" s="50">
        <f t="shared" si="13"/>
        <v>4583651</v>
      </c>
      <c r="L356" s="51"/>
    </row>
    <row r="357" s="1" customFormat="1" ht="69.75" customHeight="1">
      <c r="A357" s="42" t="s">
        <v>27</v>
      </c>
      <c r="B357" s="43" t="s">
        <v>28</v>
      </c>
      <c r="C357" s="44" t="s">
        <v>22</v>
      </c>
      <c r="D357" s="45"/>
      <c r="E357" s="67">
        <v>45</v>
      </c>
      <c r="F357" s="47"/>
      <c r="G357" s="80">
        <f t="shared" si="12"/>
        <v>301629.47000000003</v>
      </c>
      <c r="H357" s="49"/>
      <c r="I357" s="50">
        <v>13573326</v>
      </c>
      <c r="J357" s="50">
        <f t="shared" si="13"/>
        <v>13573326</v>
      </c>
      <c r="L357" s="51"/>
    </row>
    <row r="358" s="1" customFormat="1">
      <c r="A358" s="42" t="s">
        <v>29</v>
      </c>
      <c r="B358" s="43" t="s">
        <v>32</v>
      </c>
      <c r="C358" s="44" t="s">
        <v>22</v>
      </c>
      <c r="D358" s="45"/>
      <c r="E358" s="67">
        <v>45</v>
      </c>
      <c r="F358" s="47"/>
      <c r="G358" s="80">
        <f t="shared" si="12"/>
        <v>73852.729999999996</v>
      </c>
      <c r="H358" s="49"/>
      <c r="I358" s="50">
        <v>3323373</v>
      </c>
      <c r="J358" s="50">
        <f t="shared" si="13"/>
        <v>3323373</v>
      </c>
      <c r="L358" s="51"/>
    </row>
    <row r="359" s="1" customFormat="1">
      <c r="A359" s="42" t="s">
        <v>31</v>
      </c>
      <c r="B359" s="43" t="s">
        <v>34</v>
      </c>
      <c r="C359" s="44" t="s">
        <v>22</v>
      </c>
      <c r="D359" s="45"/>
      <c r="E359" s="67">
        <v>45</v>
      </c>
      <c r="F359" s="47"/>
      <c r="G359" s="80">
        <f t="shared" si="12"/>
        <v>2804.3800000000001</v>
      </c>
      <c r="H359" s="49"/>
      <c r="I359" s="50">
        <v>126197</v>
      </c>
      <c r="J359" s="50">
        <f t="shared" si="13"/>
        <v>126197</v>
      </c>
      <c r="L359" s="51"/>
    </row>
    <row r="360" ht="15" customHeight="1">
      <c r="A360" s="37"/>
      <c r="B360" s="38" t="s">
        <v>35</v>
      </c>
      <c r="C360" s="37"/>
      <c r="D360" s="39"/>
      <c r="E360" s="37"/>
      <c r="F360" s="47"/>
      <c r="G360" s="80"/>
      <c r="H360" s="49"/>
      <c r="I360" s="50"/>
      <c r="J360" s="50"/>
      <c r="L360" s="51"/>
    </row>
    <row r="361" ht="45">
      <c r="A361" s="42" t="s">
        <v>33</v>
      </c>
      <c r="B361" s="43" t="s">
        <v>70</v>
      </c>
      <c r="C361" s="44" t="s">
        <v>38</v>
      </c>
      <c r="D361" s="85"/>
      <c r="E361" s="71">
        <v>1417.5</v>
      </c>
      <c r="F361" s="47"/>
      <c r="G361" s="80">
        <f t="shared" si="12"/>
        <v>1286.1100000000001</v>
      </c>
      <c r="H361" s="49"/>
      <c r="I361" s="50">
        <v>1823061</v>
      </c>
      <c r="J361" s="50">
        <f t="shared" si="13"/>
        <v>1823061</v>
      </c>
      <c r="L361" s="51"/>
    </row>
    <row r="362" ht="15" customHeight="1">
      <c r="A362" s="37"/>
      <c r="B362" s="38" t="s">
        <v>56</v>
      </c>
      <c r="C362" s="37"/>
      <c r="D362" s="39"/>
      <c r="E362" s="37"/>
      <c r="F362" s="47"/>
      <c r="G362" s="80"/>
      <c r="H362" s="49"/>
      <c r="I362" s="50"/>
      <c r="J362" s="50"/>
      <c r="L362" s="51"/>
    </row>
    <row r="363" s="1" customFormat="1">
      <c r="A363" s="42" t="s">
        <v>36</v>
      </c>
      <c r="B363" s="43" t="s">
        <v>58</v>
      </c>
      <c r="C363" s="44" t="s">
        <v>59</v>
      </c>
      <c r="D363" s="72"/>
      <c r="E363" s="67">
        <v>1</v>
      </c>
      <c r="F363" s="47"/>
      <c r="G363" s="80">
        <f t="shared" si="12"/>
        <v>639351</v>
      </c>
      <c r="H363" s="49"/>
      <c r="I363" s="50">
        <v>639351</v>
      </c>
      <c r="J363" s="50">
        <f t="shared" si="13"/>
        <v>639351</v>
      </c>
      <c r="L363" s="51"/>
    </row>
    <row r="364" ht="31.5">
      <c r="A364" s="57"/>
      <c r="B364" s="58" t="s">
        <v>87</v>
      </c>
      <c r="C364" s="17" t="s">
        <v>64</v>
      </c>
      <c r="D364" s="59"/>
      <c r="E364" s="46"/>
      <c r="F364" s="47"/>
      <c r="G364" s="80"/>
      <c r="H364" s="49"/>
      <c r="I364" s="62">
        <f>SUM(I354:I363)</f>
        <v>26518520</v>
      </c>
      <c r="J364" s="62">
        <f t="shared" si="13"/>
        <v>26518520</v>
      </c>
      <c r="L364" s="51"/>
    </row>
    <row r="365" s="23" customFormat="1" ht="19.5" customHeight="1">
      <c r="A365" s="24" t="s">
        <v>117</v>
      </c>
      <c r="B365" s="25" t="s">
        <v>118</v>
      </c>
      <c r="C365" s="26"/>
      <c r="D365" s="78"/>
      <c r="E365" s="78"/>
      <c r="F365" s="47"/>
      <c r="G365" s="80"/>
      <c r="H365" s="49"/>
      <c r="I365" s="50"/>
      <c r="J365" s="50"/>
      <c r="K365" s="1"/>
      <c r="L365" s="51"/>
    </row>
    <row r="366" s="1" customFormat="1" ht="33.75" customHeight="1">
      <c r="A366" s="33"/>
      <c r="B366" s="33" t="s">
        <v>18</v>
      </c>
      <c r="C366" s="33"/>
      <c r="D366" s="34"/>
      <c r="E366" s="33"/>
      <c r="F366" s="47"/>
      <c r="G366" s="80"/>
      <c r="H366" s="49"/>
      <c r="I366" s="50"/>
      <c r="J366" s="50"/>
      <c r="L366" s="51"/>
    </row>
    <row r="367" s="1" customFormat="1" ht="33.75" customHeight="1">
      <c r="A367" s="33"/>
      <c r="B367" s="33" t="s">
        <v>69</v>
      </c>
      <c r="C367" s="33"/>
      <c r="D367" s="34"/>
      <c r="E367" s="33"/>
      <c r="F367" s="47"/>
      <c r="G367" s="80"/>
      <c r="H367" s="49"/>
      <c r="I367" s="50"/>
      <c r="J367" s="50"/>
      <c r="L367" s="51"/>
    </row>
    <row r="368" ht="15" customHeight="1">
      <c r="A368" s="37"/>
      <c r="B368" s="38" t="s">
        <v>19</v>
      </c>
      <c r="C368" s="37"/>
      <c r="D368" s="39"/>
      <c r="E368" s="37"/>
      <c r="F368" s="47"/>
      <c r="G368" s="80"/>
      <c r="H368" s="49"/>
      <c r="I368" s="50"/>
      <c r="J368" s="50"/>
      <c r="L368" s="51"/>
    </row>
    <row r="369" s="1" customFormat="1">
      <c r="A369" s="42" t="s">
        <v>20</v>
      </c>
      <c r="B369" s="43" t="s">
        <v>21</v>
      </c>
      <c r="C369" s="44" t="s">
        <v>22</v>
      </c>
      <c r="D369" s="45">
        <v>66</v>
      </c>
      <c r="E369" s="67"/>
      <c r="F369" s="47">
        <f t="shared" ref="F369:F385" si="14">ROUND(H369/D369,2)</f>
        <v>43232.059999999998</v>
      </c>
      <c r="G369" s="80"/>
      <c r="H369" s="49">
        <v>2853316</v>
      </c>
      <c r="I369" s="50"/>
      <c r="J369" s="50">
        <f t="shared" si="13"/>
        <v>2853316</v>
      </c>
      <c r="L369" s="51"/>
    </row>
    <row r="370" s="1" customFormat="1">
      <c r="A370" s="42" t="s">
        <v>23</v>
      </c>
      <c r="B370" s="43" t="s">
        <v>24</v>
      </c>
      <c r="C370" s="44" t="s">
        <v>22</v>
      </c>
      <c r="D370" s="45">
        <v>66</v>
      </c>
      <c r="E370" s="67"/>
      <c r="F370" s="47">
        <f t="shared" si="14"/>
        <v>8973.8600000000006</v>
      </c>
      <c r="G370" s="80"/>
      <c r="H370" s="49">
        <v>592275</v>
      </c>
      <c r="I370" s="50"/>
      <c r="J370" s="50">
        <f t="shared" si="13"/>
        <v>592275</v>
      </c>
      <c r="L370" s="51"/>
    </row>
    <row r="371" s="1" customFormat="1">
      <c r="A371" s="42" t="s">
        <v>25</v>
      </c>
      <c r="B371" s="43" t="s">
        <v>26</v>
      </c>
      <c r="C371" s="44" t="s">
        <v>22</v>
      </c>
      <c r="D371" s="45">
        <v>66</v>
      </c>
      <c r="E371" s="67"/>
      <c r="F371" s="47">
        <f t="shared" si="14"/>
        <v>97941.290000000008</v>
      </c>
      <c r="G371" s="80"/>
      <c r="H371" s="49">
        <v>6464125</v>
      </c>
      <c r="I371" s="50"/>
      <c r="J371" s="50">
        <f t="shared" si="13"/>
        <v>6464125</v>
      </c>
      <c r="L371" s="51"/>
    </row>
    <row r="372" s="1" customFormat="1" ht="51" customHeight="1">
      <c r="A372" s="42" t="s">
        <v>27</v>
      </c>
      <c r="B372" s="43" t="s">
        <v>28</v>
      </c>
      <c r="C372" s="44" t="s">
        <v>22</v>
      </c>
      <c r="D372" s="45">
        <v>66</v>
      </c>
      <c r="E372" s="67"/>
      <c r="F372" s="47">
        <f t="shared" si="14"/>
        <v>288203.5</v>
      </c>
      <c r="G372" s="80"/>
      <c r="H372" s="49">
        <v>19021431</v>
      </c>
      <c r="I372" s="50"/>
      <c r="J372" s="50">
        <f t="shared" si="13"/>
        <v>19021431</v>
      </c>
      <c r="L372" s="51"/>
    </row>
    <row r="373" s="1" customFormat="1">
      <c r="A373" s="42" t="s">
        <v>29</v>
      </c>
      <c r="B373" s="43" t="s">
        <v>32</v>
      </c>
      <c r="C373" s="44" t="s">
        <v>22</v>
      </c>
      <c r="D373" s="45">
        <v>76</v>
      </c>
      <c r="E373" s="67"/>
      <c r="F373" s="47">
        <f t="shared" si="14"/>
        <v>80053.180000000008</v>
      </c>
      <c r="G373" s="80"/>
      <c r="H373" s="49">
        <v>6084042</v>
      </c>
      <c r="I373" s="50"/>
      <c r="J373" s="50">
        <f t="shared" si="13"/>
        <v>6084042</v>
      </c>
      <c r="L373" s="51"/>
    </row>
    <row r="374" s="1" customFormat="1">
      <c r="A374" s="42" t="s">
        <v>31</v>
      </c>
      <c r="B374" s="43" t="s">
        <v>34</v>
      </c>
      <c r="C374" s="44" t="s">
        <v>22</v>
      </c>
      <c r="D374" s="45">
        <v>66</v>
      </c>
      <c r="E374" s="67"/>
      <c r="F374" s="47">
        <f t="shared" si="14"/>
        <v>2696.52</v>
      </c>
      <c r="G374" s="80"/>
      <c r="H374" s="49">
        <v>177970</v>
      </c>
      <c r="I374" s="50"/>
      <c r="J374" s="50">
        <f t="shared" si="13"/>
        <v>177970</v>
      </c>
      <c r="L374" s="51"/>
    </row>
    <row r="375" ht="15" customHeight="1">
      <c r="A375" s="37"/>
      <c r="B375" s="38" t="s">
        <v>35</v>
      </c>
      <c r="C375" s="37"/>
      <c r="D375" s="39"/>
      <c r="E375" s="37"/>
      <c r="F375" s="47"/>
      <c r="G375" s="80"/>
      <c r="H375" s="49"/>
      <c r="I375" s="50"/>
      <c r="J375" s="50"/>
      <c r="L375" s="51"/>
    </row>
    <row r="376" ht="45">
      <c r="A376" s="42" t="s">
        <v>33</v>
      </c>
      <c r="B376" s="43" t="s">
        <v>70</v>
      </c>
      <c r="C376" s="44" t="s">
        <v>38</v>
      </c>
      <c r="D376" s="45">
        <v>2079</v>
      </c>
      <c r="E376" s="69"/>
      <c r="F376" s="47">
        <f t="shared" si="14"/>
        <v>1096.5599999999999</v>
      </c>
      <c r="G376" s="80"/>
      <c r="H376" s="49">
        <v>2279748</v>
      </c>
      <c r="I376" s="50"/>
      <c r="J376" s="50">
        <f t="shared" si="13"/>
        <v>2279748</v>
      </c>
      <c r="L376" s="51"/>
    </row>
    <row r="377" ht="15" customHeight="1">
      <c r="A377" s="37"/>
      <c r="B377" s="38" t="s">
        <v>39</v>
      </c>
      <c r="C377" s="37"/>
      <c r="D377" s="39"/>
      <c r="E377" s="37"/>
      <c r="F377" s="47"/>
      <c r="G377" s="80"/>
      <c r="H377" s="49"/>
      <c r="I377" s="50"/>
      <c r="J377" s="50"/>
      <c r="L377" s="51"/>
    </row>
    <row r="378">
      <c r="A378" s="42" t="s">
        <v>36</v>
      </c>
      <c r="B378" s="43" t="s">
        <v>39</v>
      </c>
      <c r="C378" s="44" t="s">
        <v>22</v>
      </c>
      <c r="D378" s="45">
        <v>1</v>
      </c>
      <c r="E378" s="67"/>
      <c r="F378" s="47">
        <f t="shared" si="14"/>
        <v>1998237</v>
      </c>
      <c r="G378" s="80"/>
      <c r="H378" s="49">
        <v>1998237</v>
      </c>
      <c r="I378" s="50"/>
      <c r="J378" s="50">
        <f t="shared" si="13"/>
        <v>1998237</v>
      </c>
      <c r="L378" s="51"/>
    </row>
    <row r="379" ht="15" customHeight="1">
      <c r="A379" s="37"/>
      <c r="B379" s="38" t="s">
        <v>119</v>
      </c>
      <c r="C379" s="37"/>
      <c r="D379" s="39"/>
      <c r="E379" s="37"/>
      <c r="F379" s="47"/>
      <c r="G379" s="80"/>
      <c r="H379" s="49"/>
      <c r="I379" s="50"/>
      <c r="J379" s="50"/>
      <c r="L379" s="51"/>
    </row>
    <row r="380" ht="15" customHeight="1">
      <c r="A380" s="37"/>
      <c r="B380" s="38" t="s">
        <v>120</v>
      </c>
      <c r="C380" s="37"/>
      <c r="D380" s="39"/>
      <c r="E380" s="37"/>
      <c r="F380" s="47"/>
      <c r="G380" s="80"/>
      <c r="H380" s="49"/>
      <c r="I380" s="50"/>
      <c r="J380" s="50"/>
      <c r="L380" s="51"/>
    </row>
    <row r="381" ht="30">
      <c r="A381" s="42" t="s">
        <v>40</v>
      </c>
      <c r="B381" s="43" t="s">
        <v>121</v>
      </c>
      <c r="C381" s="44" t="s">
        <v>38</v>
      </c>
      <c r="D381" s="45">
        <v>668</v>
      </c>
      <c r="E381" s="71"/>
      <c r="F381" s="52">
        <f>ROUND(H381/D381,3)</f>
        <v>49947.536</v>
      </c>
      <c r="G381" s="80"/>
      <c r="H381" s="49">
        <v>33364954</v>
      </c>
      <c r="I381" s="50"/>
      <c r="J381" s="50">
        <f t="shared" si="13"/>
        <v>33364954</v>
      </c>
      <c r="L381" s="51"/>
    </row>
    <row r="382" ht="15" customHeight="1">
      <c r="A382" s="37"/>
      <c r="B382" s="38" t="s">
        <v>122</v>
      </c>
      <c r="C382" s="37"/>
      <c r="D382" s="39"/>
      <c r="E382" s="37"/>
      <c r="F382" s="52"/>
      <c r="G382" s="80"/>
      <c r="H382" s="49"/>
      <c r="I382" s="50"/>
      <c r="J382" s="50"/>
      <c r="L382" s="51"/>
    </row>
    <row r="383" ht="33" customHeight="1">
      <c r="A383" s="42" t="s">
        <v>43</v>
      </c>
      <c r="B383" s="43" t="s">
        <v>123</v>
      </c>
      <c r="C383" s="44" t="s">
        <v>38</v>
      </c>
      <c r="D383" s="45">
        <v>500</v>
      </c>
      <c r="E383" s="67"/>
      <c r="F383" s="52">
        <f>ROUND(H383/D383,3)</f>
        <v>9621.3060000000005</v>
      </c>
      <c r="G383" s="80"/>
      <c r="H383" s="49">
        <v>4810653</v>
      </c>
      <c r="I383" s="50"/>
      <c r="J383" s="50">
        <f t="shared" si="13"/>
        <v>4810653</v>
      </c>
      <c r="L383" s="51"/>
    </row>
    <row r="384" ht="15" customHeight="1">
      <c r="A384" s="37"/>
      <c r="B384" s="38" t="s">
        <v>56</v>
      </c>
      <c r="C384" s="37"/>
      <c r="D384" s="39"/>
      <c r="E384" s="37"/>
      <c r="F384" s="47"/>
      <c r="G384" s="80"/>
      <c r="H384" s="49"/>
      <c r="I384" s="50"/>
      <c r="J384" s="50"/>
      <c r="L384" s="51"/>
    </row>
    <row r="385">
      <c r="A385" s="42" t="s">
        <v>47</v>
      </c>
      <c r="B385" s="43" t="s">
        <v>58</v>
      </c>
      <c r="C385" s="44" t="s">
        <v>59</v>
      </c>
      <c r="D385" s="45">
        <v>1</v>
      </c>
      <c r="E385" s="68"/>
      <c r="F385" s="47">
        <f t="shared" si="14"/>
        <v>641691</v>
      </c>
      <c r="G385" s="80"/>
      <c r="H385" s="49">
        <v>641691</v>
      </c>
      <c r="I385" s="50"/>
      <c r="J385" s="50">
        <f t="shared" si="13"/>
        <v>641691</v>
      </c>
      <c r="L385" s="51"/>
    </row>
    <row r="386" ht="31.5">
      <c r="A386" s="57"/>
      <c r="B386" s="58" t="s">
        <v>63</v>
      </c>
      <c r="C386" s="46"/>
      <c r="D386" s="46"/>
      <c r="E386" s="46"/>
      <c r="F386" s="17"/>
      <c r="G386" s="17"/>
      <c r="H386" s="22">
        <f>SUM(H369:H385)</f>
        <v>78288442</v>
      </c>
      <c r="I386" s="22"/>
      <c r="J386" s="62">
        <f t="shared" si="13"/>
        <v>78288442</v>
      </c>
    </row>
    <row r="387" s="5" customFormat="1" ht="19.5" customHeight="1">
      <c r="A387" s="20"/>
      <c r="B387" s="86" t="s">
        <v>124</v>
      </c>
      <c r="C387" s="87" t="s">
        <v>64</v>
      </c>
      <c r="D387" s="88"/>
      <c r="E387" s="89"/>
      <c r="F387" s="90"/>
      <c r="G387" s="89"/>
      <c r="H387" s="89"/>
      <c r="I387" s="91"/>
      <c r="J387" s="91">
        <v>724441320</v>
      </c>
      <c r="K387" s="5"/>
      <c r="L387" s="5"/>
    </row>
    <row r="388" s="5" customFormat="1" ht="18.75" customHeight="1">
      <c r="A388" s="20"/>
      <c r="B388" s="92" t="s">
        <v>125</v>
      </c>
      <c r="C388" s="93"/>
      <c r="D388" s="94"/>
      <c r="E388" s="95"/>
      <c r="F388" s="90"/>
      <c r="G388" s="95"/>
      <c r="H388" s="95"/>
      <c r="I388" s="95"/>
      <c r="J388" s="96"/>
      <c r="K388" s="5"/>
      <c r="L388" s="5"/>
    </row>
    <row r="389" s="5" customFormat="1" ht="18.75" customHeight="1">
      <c r="A389" s="20"/>
      <c r="B389" s="92" t="s">
        <v>126</v>
      </c>
      <c r="C389" s="93" t="s">
        <v>64</v>
      </c>
      <c r="D389" s="94"/>
      <c r="E389" s="95"/>
      <c r="F389" s="90"/>
      <c r="G389" s="95"/>
      <c r="H389" s="95"/>
      <c r="I389" s="95"/>
      <c r="J389" s="96">
        <v>0</v>
      </c>
      <c r="K389" s="5"/>
      <c r="L389" s="5"/>
    </row>
    <row r="390" s="5" customFormat="1" ht="19.5" customHeight="1">
      <c r="A390" s="20"/>
      <c r="B390" s="92" t="s">
        <v>127</v>
      </c>
      <c r="C390" s="93" t="s">
        <v>64</v>
      </c>
      <c r="D390" s="94"/>
      <c r="E390" s="95"/>
      <c r="F390" s="90"/>
      <c r="G390" s="95"/>
      <c r="H390" s="95"/>
      <c r="I390" s="95"/>
      <c r="J390" s="96">
        <v>335638212</v>
      </c>
      <c r="K390" s="5"/>
      <c r="L390" s="5"/>
    </row>
    <row r="391" s="5" customFormat="1" ht="19.5" customHeight="1">
      <c r="A391" s="20"/>
      <c r="B391" s="92" t="s">
        <v>128</v>
      </c>
      <c r="C391" s="93" t="s">
        <v>64</v>
      </c>
      <c r="D391" s="94"/>
      <c r="E391" s="95"/>
      <c r="F391" s="90"/>
      <c r="G391" s="95"/>
      <c r="H391" s="95"/>
      <c r="I391" s="95"/>
      <c r="J391" s="96">
        <v>388803108</v>
      </c>
      <c r="K391" s="5"/>
      <c r="L391" s="5"/>
    </row>
    <row r="393" ht="11.25" customHeight="1">
      <c r="B393" s="97" t="s">
        <v>129</v>
      </c>
      <c r="C393" s="98"/>
      <c r="D393" s="99"/>
      <c r="E393" s="100"/>
      <c r="F393" s="101"/>
    </row>
    <row r="394" ht="29.25" customHeight="1">
      <c r="A394" s="102"/>
      <c r="B394" s="103" t="s">
        <v>130</v>
      </c>
      <c r="C394" s="104"/>
      <c r="D394" s="105"/>
      <c r="E394" s="106" t="s">
        <v>131</v>
      </c>
      <c r="F394" s="107"/>
      <c r="G394" s="108"/>
      <c r="H394" s="108"/>
      <c r="I394" s="108"/>
      <c r="J394" s="109"/>
    </row>
    <row r="395" ht="32.25" customHeight="1">
      <c r="B395" s="103" t="s">
        <v>132</v>
      </c>
      <c r="C395" s="104"/>
      <c r="D395" s="110"/>
      <c r="E395" s="111" t="s">
        <v>133</v>
      </c>
      <c r="F395" s="107"/>
    </row>
    <row r="396" ht="35.25" customHeight="1">
      <c r="B396" s="103" t="s">
        <v>134</v>
      </c>
      <c r="C396" s="104"/>
      <c r="D396" s="110"/>
      <c r="E396" s="111" t="s">
        <v>135</v>
      </c>
      <c r="F396" s="112"/>
    </row>
    <row r="397" ht="35.25" customHeight="1">
      <c r="B397" s="103" t="s">
        <v>136</v>
      </c>
      <c r="C397" s="104"/>
      <c r="D397" s="110"/>
      <c r="E397" s="111" t="s">
        <v>137</v>
      </c>
      <c r="F397" s="112"/>
    </row>
    <row r="398" ht="35.25" customHeight="1">
      <c r="B398" s="103" t="s">
        <v>138</v>
      </c>
      <c r="C398" s="104"/>
      <c r="D398" s="110"/>
      <c r="E398" s="111" t="s">
        <v>139</v>
      </c>
      <c r="F398" s="112"/>
    </row>
    <row r="399" ht="35.25" customHeight="1">
      <c r="B399" s="103" t="s">
        <v>140</v>
      </c>
      <c r="C399" s="104"/>
      <c r="D399" s="104"/>
      <c r="E399" s="113" t="s">
        <v>141</v>
      </c>
      <c r="F399" s="114"/>
    </row>
  </sheetData>
  <mergeCells count="3">
    <mergeCell ref="A3:J3"/>
    <mergeCell ref="A4:J4"/>
    <mergeCell ref="D7:E7"/>
  </mergeCells>
  <printOptions headings="0" gridLines="0"/>
  <pageMargins left="0.59055118110236238" right="0.19685039370078738" top="0.39370078740157477" bottom="0.39370078740157477" header="0" footer="0"/>
  <pageSetup paperSize="9" scale="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Мурадян Алёна Николаевна</dc:creator>
  <cp:lastModifiedBy>Aleksandrova_EV</cp:lastModifiedBy>
  <cp:revision>1</cp:revision>
  <dcterms:created xsi:type="dcterms:W3CDTF">2026-06-19T05:50:30Z</dcterms:created>
  <dcterms:modified xsi:type="dcterms:W3CDTF">2026-09-21T12:32:11Z</dcterms:modified>
</cp:coreProperties>
</file>