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КОНТРАКТНЫЙ ОТДЕЛ\223-ФЗ (2026 год)\ЗАКУПКИ\ЦО\Новосибирск\ЗП-26-00000002329101 ТО Р настройка тахографов\"/>
    </mc:Choice>
  </mc:AlternateContent>
  <bookViews>
    <workbookView xWindow="390" yWindow="1140" windowWidth="12270" windowHeight="8595"/>
  </bookViews>
  <sheets>
    <sheet name="Расчет НМЦ" sheetId="1" r:id="rId1"/>
  </sheets>
  <definedNames>
    <definedName name="_xlnm._FilterDatabase" localSheetId="0" hidden="1">'Расчет НМЦ'!$A$3:$K$62</definedName>
    <definedName name="_xlnm.Print_Area" localSheetId="0">'Расчет НМЦ'!$A$1:$K$71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0" i="1" l="1"/>
  <c r="J60" i="1" s="1"/>
  <c r="I59" i="1"/>
  <c r="J59" i="1" s="1"/>
  <c r="I58" i="1"/>
  <c r="J58" i="1" s="1"/>
  <c r="I57" i="1"/>
  <c r="J57" i="1" s="1"/>
  <c r="I56" i="1"/>
  <c r="J56" i="1" s="1"/>
  <c r="I55" i="1"/>
  <c r="J55" i="1" s="1"/>
  <c r="I54" i="1"/>
  <c r="J54" i="1" s="1"/>
  <c r="I53" i="1"/>
  <c r="J53" i="1" s="1"/>
  <c r="I52" i="1"/>
  <c r="J52" i="1" s="1"/>
  <c r="I51" i="1"/>
  <c r="J51" i="1" s="1"/>
  <c r="I50" i="1"/>
  <c r="J50" i="1" s="1"/>
  <c r="I49" i="1"/>
  <c r="J49" i="1" s="1"/>
  <c r="I48" i="1"/>
  <c r="J48" i="1" s="1"/>
  <c r="I47" i="1"/>
  <c r="J47" i="1" s="1"/>
  <c r="I46" i="1"/>
  <c r="J46" i="1" s="1"/>
  <c r="I45" i="1"/>
  <c r="J45" i="1" s="1"/>
  <c r="I44" i="1"/>
  <c r="J44" i="1" s="1"/>
  <c r="I43" i="1"/>
  <c r="J43" i="1" s="1"/>
  <c r="I42" i="1"/>
  <c r="J42" i="1" s="1"/>
  <c r="I41" i="1"/>
  <c r="J41" i="1" s="1"/>
  <c r="I40" i="1"/>
  <c r="J40" i="1" s="1"/>
  <c r="K39" i="1"/>
  <c r="I39" i="1"/>
  <c r="J39" i="1" s="1"/>
  <c r="K38" i="1"/>
  <c r="I38" i="1"/>
  <c r="J38" i="1" s="1"/>
  <c r="K37" i="1"/>
  <c r="I37" i="1"/>
  <c r="J37" i="1" s="1"/>
  <c r="K36" i="1"/>
  <c r="I36" i="1"/>
  <c r="J36" i="1" s="1"/>
  <c r="K35" i="1"/>
  <c r="I35" i="1"/>
  <c r="J35" i="1" s="1"/>
  <c r="K34" i="1"/>
  <c r="I34" i="1"/>
  <c r="J34" i="1" s="1"/>
  <c r="K33" i="1"/>
  <c r="I33" i="1"/>
  <c r="J33" i="1" s="1"/>
  <c r="K32" i="1"/>
  <c r="I32" i="1"/>
  <c r="J32" i="1" s="1"/>
  <c r="K31" i="1"/>
  <c r="I31" i="1"/>
  <c r="J31" i="1" s="1"/>
  <c r="K30" i="1"/>
  <c r="I30" i="1"/>
  <c r="J30" i="1" s="1"/>
  <c r="K29" i="1"/>
  <c r="I29" i="1"/>
  <c r="J29" i="1" s="1"/>
  <c r="K28" i="1"/>
  <c r="I28" i="1"/>
  <c r="J28" i="1" s="1"/>
  <c r="K27" i="1"/>
  <c r="I27" i="1"/>
  <c r="J27" i="1" s="1"/>
  <c r="K26" i="1"/>
  <c r="I26" i="1"/>
  <c r="J26" i="1" s="1"/>
  <c r="K25" i="1"/>
  <c r="I25" i="1"/>
  <c r="J25" i="1" s="1"/>
  <c r="K24" i="1"/>
  <c r="I24" i="1"/>
  <c r="J24" i="1" s="1"/>
  <c r="K23" i="1"/>
  <c r="I23" i="1"/>
  <c r="J23" i="1" s="1"/>
  <c r="K22" i="1"/>
  <c r="I22" i="1"/>
  <c r="J22" i="1" s="1"/>
  <c r="K21" i="1"/>
  <c r="I21" i="1"/>
  <c r="J21" i="1" s="1"/>
  <c r="K20" i="1"/>
  <c r="I20" i="1"/>
  <c r="J20" i="1" s="1"/>
  <c r="K19" i="1"/>
  <c r="I19" i="1"/>
  <c r="J19" i="1" s="1"/>
  <c r="K18" i="1"/>
  <c r="I18" i="1"/>
  <c r="J18" i="1" s="1"/>
  <c r="K17" i="1"/>
  <c r="I17" i="1"/>
  <c r="J17" i="1" s="1"/>
  <c r="K16" i="1"/>
  <c r="I16" i="1"/>
  <c r="J16" i="1" s="1"/>
  <c r="K15" i="1"/>
  <c r="I15" i="1"/>
  <c r="J15" i="1" s="1"/>
  <c r="K14" i="1"/>
  <c r="I14" i="1"/>
  <c r="J14" i="1" s="1"/>
  <c r="K13" i="1"/>
  <c r="I13" i="1"/>
  <c r="J13" i="1" s="1"/>
  <c r="K12" i="1"/>
  <c r="I12" i="1"/>
  <c r="J12" i="1" s="1"/>
  <c r="K11" i="1"/>
  <c r="I11" i="1"/>
  <c r="J11" i="1" s="1"/>
  <c r="K10" i="1"/>
  <c r="I10" i="1"/>
  <c r="J10" i="1" s="1"/>
  <c r="K9" i="1"/>
  <c r="I9" i="1"/>
  <c r="J9" i="1" s="1"/>
  <c r="K8" i="1"/>
  <c r="I8" i="1"/>
  <c r="J8" i="1" s="1"/>
  <c r="K7" i="1"/>
  <c r="I7" i="1"/>
  <c r="J7" i="1" s="1"/>
  <c r="K6" i="1"/>
  <c r="I6" i="1"/>
  <c r="J6" i="1" s="1"/>
  <c r="K5" i="1"/>
  <c r="I5" i="1"/>
  <c r="J5" i="1" s="1"/>
  <c r="K4" i="1"/>
  <c r="I4" i="1"/>
  <c r="J4" i="1" s="1"/>
  <c r="K61" i="1" l="1"/>
</calcChain>
</file>

<file path=xl/sharedStrings.xml><?xml version="1.0" encoding="utf-8"?>
<sst xmlns="http://schemas.openxmlformats.org/spreadsheetml/2006/main" count="141" uniqueCount="85">
  <si>
    <t>№</t>
  </si>
  <si>
    <t>Ед. измерения</t>
  </si>
  <si>
    <t>Кол-во источников ценовой информации</t>
  </si>
  <si>
    <t>№ 1</t>
  </si>
  <si>
    <t>№ 2</t>
  </si>
  <si>
    <t>№ 3</t>
  </si>
  <si>
    <t>Коэффициент вариации</t>
  </si>
  <si>
    <t>*Номер источника ценовой информации</t>
  </si>
  <si>
    <t>Реквизиты коммерческого предложения</t>
  </si>
  <si>
    <t>Срок действия ценового предложения</t>
  </si>
  <si>
    <t>Источник № 1</t>
  </si>
  <si>
    <t>Источник № 2</t>
  </si>
  <si>
    <t>Источник № 3</t>
  </si>
  <si>
    <t>Наименование услуги, товара,
технические характеристики</t>
  </si>
  <si>
    <t xml:space="preserve">Цены поставщиков (исполнителей, подрячиков) за ед. товара (работы, услуги), рублей с НДС </t>
  </si>
  <si>
    <t>Средняя НМЦ за единицу товара, работы, услуги, руб без НДС.</t>
  </si>
  <si>
    <t>Всего, начальная (максимальная) цена договора, руб</t>
  </si>
  <si>
    <t>Условная единица</t>
  </si>
  <si>
    <t xml:space="preserve">Кол-во ед. товара  </t>
  </si>
  <si>
    <t>Ввод тахографа в эксплуатацию</t>
  </si>
  <si>
    <t>Вывод тахографа из эксплуатации</t>
  </si>
  <si>
    <t>Демонтаж-монтаж тахографа</t>
  </si>
  <si>
    <t>Диагностика тахографа</t>
  </si>
  <si>
    <t>Диагностика цепей подключения контрольного устройства (тахографа)</t>
  </si>
  <si>
    <t>Диагностика датчика скорости контрольного устройства (тахографа)</t>
  </si>
  <si>
    <t>Диагностика информационного кабеля контрольного устройства (тахографа)</t>
  </si>
  <si>
    <t>Замена внутреннего предохранителя</t>
  </si>
  <si>
    <t>Замена батарейки тахографа</t>
  </si>
  <si>
    <t>Замена блока СКЗИ</t>
  </si>
  <si>
    <t>Замена дисплея</t>
  </si>
  <si>
    <t>Замена картридера</t>
  </si>
  <si>
    <t>Замена термопринтера</t>
  </si>
  <si>
    <t>Замена дополнительной платы контрольного устройства (тахографа)</t>
  </si>
  <si>
    <t>Замена клавиатуры</t>
  </si>
  <si>
    <t>Замена платы управления тахографа</t>
  </si>
  <si>
    <t>Замена антенны GSM</t>
  </si>
  <si>
    <t>Замена антенны Глонасс/GPS</t>
  </si>
  <si>
    <t>Замена информационного кабеля контрольного устройства (тахографа)</t>
  </si>
  <si>
    <t>Замена жгута подключения контрольного устройства (тахографа)</t>
  </si>
  <si>
    <t>Замена тахографа</t>
  </si>
  <si>
    <t>Замена электронного датчика скорости</t>
  </si>
  <si>
    <t>Замена электронного спидометра</t>
  </si>
  <si>
    <t>Настройка тахографа</t>
  </si>
  <si>
    <t>Обновление программного обеспечения тахографа</t>
  </si>
  <si>
    <t>Опломбировка датчика скорости</t>
  </si>
  <si>
    <t>Опломбировка тахографа</t>
  </si>
  <si>
    <t>Поверка тахографа</t>
  </si>
  <si>
    <t>Проверка правильности функционирования тахографа и точности его показаний в рамках ТО</t>
  </si>
  <si>
    <t>Протяжка кабеля датчик тахограф</t>
  </si>
  <si>
    <t>Разблокирование карты СКЗИ</t>
  </si>
  <si>
    <t>Ремонт электропроводки системы/трассы/кабеля</t>
  </si>
  <si>
    <t>Активация блока СКЗИ</t>
  </si>
  <si>
    <t>Калибровка тахографа</t>
  </si>
  <si>
    <t>Выезд специалиста</t>
  </si>
  <si>
    <t>Антенна ГЛОНАСС/GPS</t>
  </si>
  <si>
    <t>Антенна GSM</t>
  </si>
  <si>
    <t>Батарея для цифрового тахографа</t>
  </si>
  <si>
    <t>Блок СКЗИ тахографа НКМ</t>
  </si>
  <si>
    <t>Датчик скорости 19,8 мм.</t>
  </si>
  <si>
    <t>Датчик скорости 115 мм</t>
  </si>
  <si>
    <t>Датчик скорости 90 мм.</t>
  </si>
  <si>
    <t>Датчик скорости 63,2 мм</t>
  </si>
  <si>
    <t>Дисплей тахографа</t>
  </si>
  <si>
    <t>Кабель для подключения датчика скорости к тахографу (погонный метр)</t>
  </si>
  <si>
    <t>Карта предприятия для тахографов</t>
  </si>
  <si>
    <t>Карта водителя для тахографа</t>
  </si>
  <si>
    <t>Картридер тахографа</t>
  </si>
  <si>
    <t>Плата управления тахографа</t>
  </si>
  <si>
    <t>Провод монтажный ПГВЛ 820 1 000 Автомобильный 1,5ММ (за 1 метр)</t>
  </si>
  <si>
    <t>Провод монтажный ПГВЛ 800 автомобильный 0,75ММ (за 1 метр)</t>
  </si>
  <si>
    <t>Тахограф цифровой с СКЗИ</t>
  </si>
  <si>
    <t>Термобумага для тахографа</t>
  </si>
  <si>
    <t>Термопринтер тахографа</t>
  </si>
  <si>
    <t>Считыватель смарт-карт</t>
  </si>
  <si>
    <t>Спидометр цифровой</t>
  </si>
  <si>
    <t xml:space="preserve">Общая, начальная (максимальная) цена за единицу товаров (работ, услуг), руб. ТРУ </t>
  </si>
  <si>
    <t>Минимальная цена минимального ценового предложения, рублей без НДС</t>
  </si>
  <si>
    <t>6 месяцев</t>
  </si>
  <si>
    <t xml:space="preserve">Расчет НМЦ, Оказание услуг по техническому обслуживанию, ремонту и настройке цифровых устройств контроля за режимом труда и отдыха водителей (тахографов) с блоком средства криптографической защиты информации и изготовление карт водителей для нужд УФПС Новосибирской области.
</t>
  </si>
  <si>
    <t>Замена стабилитрона</t>
  </si>
  <si>
    <t>до 30.09.2026</t>
  </si>
  <si>
    <t>до 31.08.2026</t>
  </si>
  <si>
    <t xml:space="preserve"> № Ф42-01/482 от 27.02.2026г</t>
  </si>
  <si>
    <t xml:space="preserve"> № Ф42-01/481 от 27.02.2026г</t>
  </si>
  <si>
    <t xml:space="preserve"> № Ф42-01/480 от 27.02.2026г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</si>
</sst>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_р_._-;\-* #,##0.00_р_._-;_-* &quot;-&quot;??_р_._-;_-@_-"/>
    <numFmt numFmtId="165" formatCode="#,##0.00\ _₽"/>
    <numFmt numFmtId="166" formatCode="0.0%"/>
    <numFmt numFmtId="167" formatCode="_-* #,##0.00&quot;р.&quot;_-;\-* #,##0.00&quot;р.&quot;_-;_-* &quot;-&quot;??&quot;р.&quot;_-;_-@_-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8"/>
      <color indexed="6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55"/>
      </bottom>
      <diagonal/>
    </border>
  </borders>
  <cellStyleXfs count="8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0" fontId="10" fillId="0" borderId="0"/>
    <xf numFmtId="167" fontId="11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4" fontId="7" fillId="0" borderId="1" xfId="0" applyNumberFormat="1" applyFont="1" applyBorder="1" applyAlignment="1">
      <alignment horizontal="center" vertical="top" wrapText="1" readingOrder="1"/>
    </xf>
    <xf numFmtId="0" fontId="4" fillId="0" borderId="0" xfId="0" applyFont="1" applyFill="1" applyBorder="1"/>
    <xf numFmtId="0" fontId="4" fillId="0" borderId="0" xfId="0" applyFont="1" applyFill="1" applyBorder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" fontId="4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4" fontId="4" fillId="0" borderId="0" xfId="0" applyNumberFormat="1" applyFont="1" applyFill="1" applyBorder="1"/>
    <xf numFmtId="165" fontId="4" fillId="0" borderId="1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vertical="center" wrapText="1"/>
    </xf>
    <xf numFmtId="43" fontId="4" fillId="0" borderId="1" xfId="4" applyFont="1" applyBorder="1" applyAlignment="1">
      <alignment vertical="center" wrapText="1"/>
    </xf>
    <xf numFmtId="166" fontId="4" fillId="0" borderId="1" xfId="0" applyNumberFormat="1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vertical="center" wrapText="1"/>
    </xf>
    <xf numFmtId="0" fontId="5" fillId="2" borderId="1" xfId="5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vertical="center"/>
    </xf>
    <xf numFmtId="43" fontId="4" fillId="2" borderId="1" xfId="4" applyFont="1" applyFill="1" applyBorder="1" applyAlignment="1">
      <alignment vertical="center" wrapText="1"/>
    </xf>
    <xf numFmtId="166" fontId="4" fillId="2" borderId="1" xfId="0" applyNumberFormat="1" applyFont="1" applyFill="1" applyBorder="1" applyAlignment="1">
      <alignment vertical="center" wrapText="1"/>
    </xf>
    <xf numFmtId="0" fontId="4" fillId="2" borderId="0" xfId="0" applyFont="1" applyFill="1"/>
    <xf numFmtId="1" fontId="5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vertical="center" wrapText="1"/>
    </xf>
    <xf numFmtId="4" fontId="4" fillId="0" borderId="0" xfId="0" applyNumberFormat="1" applyFont="1"/>
    <xf numFmtId="0" fontId="4" fillId="0" borderId="0" xfId="0" applyFont="1" applyAlignment="1">
      <alignment horizontal="left" vertical="top" wrapText="1"/>
    </xf>
    <xf numFmtId="4" fontId="5" fillId="0" borderId="2" xfId="0" applyNumberFormat="1" applyFont="1" applyBorder="1" applyAlignment="1">
      <alignment horizontal="center" vertical="center" wrapText="1"/>
    </xf>
    <xf numFmtId="4" fontId="12" fillId="3" borderId="7" xfId="7" applyNumberFormat="1" applyFont="1" applyFill="1" applyBorder="1" applyAlignment="1">
      <alignment horizontal="right" vertical="top"/>
    </xf>
    <xf numFmtId="2" fontId="12" fillId="3" borderId="7" xfId="7" applyNumberFormat="1" applyFont="1" applyFill="1" applyBorder="1" applyAlignment="1">
      <alignment horizontal="right" vertical="top"/>
    </xf>
    <xf numFmtId="165" fontId="5" fillId="0" borderId="1" xfId="0" applyNumberFormat="1" applyFont="1" applyFill="1" applyBorder="1" applyAlignment="1">
      <alignment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0" xfId="0" applyFont="1" applyFill="1" applyAlignment="1">
      <alignment horizontal="center" vertical="top" wrapText="1"/>
    </xf>
    <xf numFmtId="4" fontId="5" fillId="0" borderId="6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4" fontId="6" fillId="0" borderId="6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left" vertical="center" wrapText="1"/>
    </xf>
    <xf numFmtId="14" fontId="6" fillId="0" borderId="3" xfId="0" applyNumberFormat="1" applyFont="1" applyFill="1" applyBorder="1" applyAlignment="1">
      <alignment horizontal="left" vertical="center" wrapText="1"/>
    </xf>
    <xf numFmtId="14" fontId="6" fillId="0" borderId="4" xfId="0" applyNumberFormat="1" applyFont="1" applyFill="1" applyBorder="1" applyAlignment="1">
      <alignment horizontal="left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/>
    </xf>
  </cellXfs>
  <cellStyles count="8">
    <cellStyle name="Денежный 2" xfId="6"/>
    <cellStyle name="Обычный" xfId="0" builtinId="0"/>
    <cellStyle name="Обычный 2" xfId="1"/>
    <cellStyle name="Обычный 3" xfId="3"/>
    <cellStyle name="Обычный 5" xfId="5"/>
    <cellStyle name="Обычный_Расчет НМЦ" xfId="7"/>
    <cellStyle name="Финансовый" xfId="4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tabSelected="1" topLeftCell="A49" zoomScale="96" zoomScaleNormal="96" zoomScaleSheetLayoutView="80" workbookViewId="0">
      <selection activeCell="C67" sqref="C67:G67"/>
    </sheetView>
  </sheetViews>
  <sheetFormatPr defaultColWidth="9.140625" defaultRowHeight="12.75" x14ac:dyDescent="0.2"/>
  <cols>
    <col min="1" max="1" width="7.140625" style="1" customWidth="1"/>
    <col min="2" max="2" width="37" style="6" customWidth="1"/>
    <col min="3" max="3" width="8.5703125" style="6" customWidth="1"/>
    <col min="4" max="4" width="9.85546875" style="9" customWidth="1"/>
    <col min="5" max="5" width="9.28515625" style="9" customWidth="1"/>
    <col min="6" max="6" width="11.5703125" style="11" customWidth="1"/>
    <col min="7" max="7" width="12.85546875" style="11" customWidth="1"/>
    <col min="8" max="8" width="12.42578125" style="11" customWidth="1"/>
    <col min="9" max="9" width="13.5703125" style="11" customWidth="1"/>
    <col min="10" max="10" width="11.5703125" style="12" customWidth="1"/>
    <col min="11" max="11" width="16.7109375" style="11" customWidth="1"/>
    <col min="12" max="12" width="16" style="1" bestFit="1" customWidth="1"/>
    <col min="13" max="16384" width="9.140625" style="1"/>
  </cols>
  <sheetData>
    <row r="1" spans="1:12" ht="48" customHeight="1" x14ac:dyDescent="0.2">
      <c r="B1" s="41" t="s">
        <v>78</v>
      </c>
      <c r="C1" s="41"/>
      <c r="D1" s="41"/>
      <c r="E1" s="41"/>
      <c r="F1" s="41"/>
      <c r="G1" s="41"/>
      <c r="H1" s="41"/>
      <c r="I1" s="41"/>
      <c r="J1" s="41"/>
      <c r="K1" s="41"/>
    </row>
    <row r="2" spans="1:12" ht="12.75" customHeight="1" x14ac:dyDescent="0.2">
      <c r="A2" s="46" t="s">
        <v>0</v>
      </c>
      <c r="B2" s="48" t="s">
        <v>13</v>
      </c>
      <c r="C2" s="48" t="s">
        <v>1</v>
      </c>
      <c r="D2" s="48" t="s">
        <v>18</v>
      </c>
      <c r="E2" s="48" t="s">
        <v>2</v>
      </c>
      <c r="F2" s="58" t="s">
        <v>14</v>
      </c>
      <c r="G2" s="59"/>
      <c r="H2" s="59"/>
      <c r="I2" s="56" t="s">
        <v>15</v>
      </c>
      <c r="J2" s="44" t="s">
        <v>6</v>
      </c>
      <c r="K2" s="42" t="s">
        <v>76</v>
      </c>
      <c r="L2" s="39"/>
    </row>
    <row r="3" spans="1:12" ht="25.5" x14ac:dyDescent="0.2">
      <c r="A3" s="47"/>
      <c r="B3" s="49"/>
      <c r="C3" s="49"/>
      <c r="D3" s="49"/>
      <c r="E3" s="49"/>
      <c r="F3" s="35" t="s">
        <v>10</v>
      </c>
      <c r="G3" s="35" t="s">
        <v>11</v>
      </c>
      <c r="H3" s="35" t="s">
        <v>12</v>
      </c>
      <c r="I3" s="57"/>
      <c r="J3" s="45"/>
      <c r="K3" s="43"/>
      <c r="L3" s="40"/>
    </row>
    <row r="4" spans="1:12" ht="25.5" x14ac:dyDescent="0.2">
      <c r="A4" s="26">
        <v>1</v>
      </c>
      <c r="B4" s="21" t="s">
        <v>19</v>
      </c>
      <c r="C4" s="20" t="s">
        <v>17</v>
      </c>
      <c r="D4" s="31">
        <v>1</v>
      </c>
      <c r="E4" s="19">
        <v>3</v>
      </c>
      <c r="F4" s="15">
        <v>6346</v>
      </c>
      <c r="G4" s="14">
        <v>6222</v>
      </c>
      <c r="H4" s="14">
        <v>6426</v>
      </c>
      <c r="I4" s="16">
        <f t="shared" ref="I4" si="0">ROUND(SUM(F4:H4)/E4,2)</f>
        <v>6331.33</v>
      </c>
      <c r="J4" s="17">
        <f t="shared" ref="J4:J60" si="1">ROUND(ROUND(SQRT(ROUND((ROUND(POWER((F4-I4),2)+POWER((G4-I4),2)+POWER((H4-I4),2),2))/(E4-1),2)),2)/I4,3)</f>
        <v>1.6E-2</v>
      </c>
      <c r="K4" s="18">
        <f>MIN(F4:H4)</f>
        <v>6222</v>
      </c>
      <c r="L4" s="36"/>
    </row>
    <row r="5" spans="1:12" ht="27.75" customHeight="1" x14ac:dyDescent="0.2">
      <c r="A5" s="26">
        <v>2</v>
      </c>
      <c r="B5" s="22" t="s">
        <v>20</v>
      </c>
      <c r="C5" s="20" t="s">
        <v>17</v>
      </c>
      <c r="D5" s="31">
        <v>1</v>
      </c>
      <c r="E5" s="19">
        <v>3</v>
      </c>
      <c r="F5" s="38">
        <v>1867</v>
      </c>
      <c r="G5" s="14">
        <v>1830</v>
      </c>
      <c r="H5" s="14">
        <v>1890</v>
      </c>
      <c r="I5" s="16">
        <f>ROUND(SUM(F5:H5)/E5,2)</f>
        <v>1862.33</v>
      </c>
      <c r="J5" s="17">
        <f t="shared" si="1"/>
        <v>1.6E-2</v>
      </c>
      <c r="K5" s="18">
        <f t="shared" ref="K5:K39" si="2">MIN(F5:H5)</f>
        <v>1830</v>
      </c>
      <c r="L5" s="36"/>
    </row>
    <row r="6" spans="1:12" ht="29.25" customHeight="1" x14ac:dyDescent="0.2">
      <c r="A6" s="26">
        <v>3</v>
      </c>
      <c r="B6" s="21" t="s">
        <v>21</v>
      </c>
      <c r="C6" s="20" t="s">
        <v>17</v>
      </c>
      <c r="D6" s="31">
        <v>1</v>
      </c>
      <c r="E6" s="19">
        <v>3</v>
      </c>
      <c r="F6" s="15">
        <v>996</v>
      </c>
      <c r="G6" s="14">
        <v>976</v>
      </c>
      <c r="H6" s="14">
        <v>1008</v>
      </c>
      <c r="I6" s="16">
        <f t="shared" ref="I6:I57" si="3">ROUND(SUM(F6:H6)/E6,2)</f>
        <v>993.33</v>
      </c>
      <c r="J6" s="17">
        <f t="shared" si="1"/>
        <v>1.6E-2</v>
      </c>
      <c r="K6" s="18">
        <f t="shared" si="2"/>
        <v>976</v>
      </c>
      <c r="L6" s="37"/>
    </row>
    <row r="7" spans="1:12" ht="30.75" customHeight="1" x14ac:dyDescent="0.2">
      <c r="A7" s="26">
        <v>4</v>
      </c>
      <c r="B7" s="21" t="s">
        <v>22</v>
      </c>
      <c r="C7" s="20" t="s">
        <v>17</v>
      </c>
      <c r="D7" s="31">
        <v>1</v>
      </c>
      <c r="E7" s="19">
        <v>3</v>
      </c>
      <c r="F7" s="15">
        <v>1493</v>
      </c>
      <c r="G7" s="14">
        <v>1464</v>
      </c>
      <c r="H7" s="14">
        <v>1512</v>
      </c>
      <c r="I7" s="16">
        <f t="shared" si="3"/>
        <v>1489.67</v>
      </c>
      <c r="J7" s="17">
        <f t="shared" si="1"/>
        <v>1.6E-2</v>
      </c>
      <c r="K7" s="18">
        <f t="shared" si="2"/>
        <v>1464</v>
      </c>
      <c r="L7" s="37"/>
    </row>
    <row r="8" spans="1:12" ht="25.5" x14ac:dyDescent="0.2">
      <c r="A8" s="26">
        <v>5</v>
      </c>
      <c r="B8" s="21" t="s">
        <v>23</v>
      </c>
      <c r="C8" s="20" t="s">
        <v>17</v>
      </c>
      <c r="D8" s="31">
        <v>1</v>
      </c>
      <c r="E8" s="19">
        <v>3</v>
      </c>
      <c r="F8" s="15">
        <v>2240</v>
      </c>
      <c r="G8" s="14">
        <v>2196</v>
      </c>
      <c r="H8" s="14">
        <v>2268</v>
      </c>
      <c r="I8" s="16">
        <f t="shared" si="3"/>
        <v>2234.67</v>
      </c>
      <c r="J8" s="17">
        <f t="shared" si="1"/>
        <v>1.6E-2</v>
      </c>
      <c r="K8" s="18">
        <f t="shared" si="2"/>
        <v>2196</v>
      </c>
      <c r="L8" s="37"/>
    </row>
    <row r="9" spans="1:12" ht="25.5" x14ac:dyDescent="0.2">
      <c r="A9" s="26">
        <v>6</v>
      </c>
      <c r="B9" s="21" t="s">
        <v>24</v>
      </c>
      <c r="C9" s="20" t="s">
        <v>17</v>
      </c>
      <c r="D9" s="31">
        <v>1</v>
      </c>
      <c r="E9" s="19">
        <v>3</v>
      </c>
      <c r="F9" s="15">
        <v>1867</v>
      </c>
      <c r="G9" s="14">
        <v>1830</v>
      </c>
      <c r="H9" s="14">
        <v>1890</v>
      </c>
      <c r="I9" s="16">
        <f t="shared" si="3"/>
        <v>1862.33</v>
      </c>
      <c r="J9" s="17">
        <f t="shared" si="1"/>
        <v>1.6E-2</v>
      </c>
      <c r="K9" s="18">
        <f t="shared" si="2"/>
        <v>1830</v>
      </c>
      <c r="L9" s="36"/>
    </row>
    <row r="10" spans="1:12" ht="25.5" x14ac:dyDescent="0.2">
      <c r="A10" s="26">
        <v>7</v>
      </c>
      <c r="B10" s="21" t="s">
        <v>25</v>
      </c>
      <c r="C10" s="20" t="s">
        <v>17</v>
      </c>
      <c r="D10" s="31">
        <v>1</v>
      </c>
      <c r="E10" s="19">
        <v>3</v>
      </c>
      <c r="F10" s="15">
        <v>1867</v>
      </c>
      <c r="G10" s="14">
        <v>1830</v>
      </c>
      <c r="H10" s="14">
        <v>1890</v>
      </c>
      <c r="I10" s="16">
        <f t="shared" si="3"/>
        <v>1862.33</v>
      </c>
      <c r="J10" s="17">
        <f t="shared" si="1"/>
        <v>1.6E-2</v>
      </c>
      <c r="K10" s="18">
        <f t="shared" si="2"/>
        <v>1830</v>
      </c>
      <c r="L10" s="36"/>
    </row>
    <row r="11" spans="1:12" ht="25.5" x14ac:dyDescent="0.2">
      <c r="A11" s="26">
        <v>8</v>
      </c>
      <c r="B11" s="21" t="s">
        <v>26</v>
      </c>
      <c r="C11" s="20" t="s">
        <v>17</v>
      </c>
      <c r="D11" s="31">
        <v>1</v>
      </c>
      <c r="E11" s="19">
        <v>3</v>
      </c>
      <c r="F11" s="15">
        <v>1244</v>
      </c>
      <c r="G11" s="14">
        <v>1220</v>
      </c>
      <c r="H11" s="14">
        <v>1260</v>
      </c>
      <c r="I11" s="16">
        <f t="shared" si="3"/>
        <v>1241.33</v>
      </c>
      <c r="J11" s="17">
        <f t="shared" si="1"/>
        <v>1.6E-2</v>
      </c>
      <c r="K11" s="18">
        <f t="shared" si="2"/>
        <v>1220</v>
      </c>
      <c r="L11" s="36"/>
    </row>
    <row r="12" spans="1:12" ht="25.5" x14ac:dyDescent="0.2">
      <c r="A12" s="26">
        <v>9</v>
      </c>
      <c r="B12" s="21" t="s">
        <v>27</v>
      </c>
      <c r="C12" s="20" t="s">
        <v>17</v>
      </c>
      <c r="D12" s="31">
        <v>1</v>
      </c>
      <c r="E12" s="19">
        <v>3</v>
      </c>
      <c r="F12" s="38">
        <v>2489</v>
      </c>
      <c r="G12" s="14">
        <v>2440</v>
      </c>
      <c r="H12" s="14">
        <v>2520</v>
      </c>
      <c r="I12" s="16">
        <f t="shared" si="3"/>
        <v>2483</v>
      </c>
      <c r="J12" s="17">
        <f t="shared" si="1"/>
        <v>1.6E-2</v>
      </c>
      <c r="K12" s="18">
        <f t="shared" si="2"/>
        <v>2440</v>
      </c>
      <c r="L12" s="37"/>
    </row>
    <row r="13" spans="1:12" ht="25.5" x14ac:dyDescent="0.2">
      <c r="A13" s="26">
        <v>10</v>
      </c>
      <c r="B13" s="21" t="s">
        <v>28</v>
      </c>
      <c r="C13" s="20" t="s">
        <v>17</v>
      </c>
      <c r="D13" s="31">
        <v>1</v>
      </c>
      <c r="E13" s="19">
        <v>3</v>
      </c>
      <c r="F13" s="38">
        <v>9706</v>
      </c>
      <c r="G13" s="14">
        <v>9516</v>
      </c>
      <c r="H13" s="14">
        <v>9828</v>
      </c>
      <c r="I13" s="16">
        <f t="shared" si="3"/>
        <v>9683.33</v>
      </c>
      <c r="J13" s="17">
        <f t="shared" si="1"/>
        <v>1.6E-2</v>
      </c>
      <c r="K13" s="18">
        <f t="shared" si="2"/>
        <v>9516</v>
      </c>
      <c r="L13" s="37"/>
    </row>
    <row r="14" spans="1:12" ht="25.5" x14ac:dyDescent="0.2">
      <c r="A14" s="26">
        <v>11</v>
      </c>
      <c r="B14" s="21" t="s">
        <v>79</v>
      </c>
      <c r="C14" s="20" t="s">
        <v>17</v>
      </c>
      <c r="D14" s="31">
        <v>1</v>
      </c>
      <c r="E14" s="19">
        <v>3</v>
      </c>
      <c r="F14" s="38">
        <v>3733</v>
      </c>
      <c r="G14" s="14">
        <v>3660</v>
      </c>
      <c r="H14" s="14">
        <v>3780</v>
      </c>
      <c r="I14" s="16">
        <f t="shared" si="3"/>
        <v>3724.33</v>
      </c>
      <c r="J14" s="17">
        <f t="shared" si="1"/>
        <v>1.6E-2</v>
      </c>
      <c r="K14" s="18">
        <f t="shared" si="2"/>
        <v>3660</v>
      </c>
      <c r="L14" s="36"/>
    </row>
    <row r="15" spans="1:12" ht="25.5" x14ac:dyDescent="0.2">
      <c r="A15" s="26">
        <v>12</v>
      </c>
      <c r="B15" s="21" t="s">
        <v>29</v>
      </c>
      <c r="C15" s="20" t="s">
        <v>17</v>
      </c>
      <c r="D15" s="31">
        <v>1</v>
      </c>
      <c r="E15" s="19">
        <v>3</v>
      </c>
      <c r="F15" s="38">
        <v>3733</v>
      </c>
      <c r="G15" s="14">
        <v>3660</v>
      </c>
      <c r="H15" s="14">
        <v>3780</v>
      </c>
      <c r="I15" s="16">
        <f t="shared" si="3"/>
        <v>3724.33</v>
      </c>
      <c r="J15" s="17">
        <f t="shared" si="1"/>
        <v>1.6E-2</v>
      </c>
      <c r="K15" s="18">
        <f t="shared" si="2"/>
        <v>3660</v>
      </c>
      <c r="L15" s="37"/>
    </row>
    <row r="16" spans="1:12" ht="25.5" x14ac:dyDescent="0.2">
      <c r="A16" s="26">
        <v>13</v>
      </c>
      <c r="B16" s="21" t="s">
        <v>30</v>
      </c>
      <c r="C16" s="20" t="s">
        <v>17</v>
      </c>
      <c r="D16" s="31">
        <v>1</v>
      </c>
      <c r="E16" s="19">
        <v>3</v>
      </c>
      <c r="F16" s="38">
        <v>3733</v>
      </c>
      <c r="G16" s="14">
        <v>3660</v>
      </c>
      <c r="H16" s="14">
        <v>3780</v>
      </c>
      <c r="I16" s="16">
        <f t="shared" si="3"/>
        <v>3724.33</v>
      </c>
      <c r="J16" s="17">
        <f t="shared" si="1"/>
        <v>1.6E-2</v>
      </c>
      <c r="K16" s="18">
        <f t="shared" si="2"/>
        <v>3660</v>
      </c>
      <c r="L16" s="37"/>
    </row>
    <row r="17" spans="1:12" ht="25.5" x14ac:dyDescent="0.2">
      <c r="A17" s="26">
        <v>14</v>
      </c>
      <c r="B17" s="21" t="s">
        <v>31</v>
      </c>
      <c r="C17" s="20" t="s">
        <v>17</v>
      </c>
      <c r="D17" s="31">
        <v>1</v>
      </c>
      <c r="E17" s="19">
        <v>3</v>
      </c>
      <c r="F17" s="38">
        <v>3733</v>
      </c>
      <c r="G17" s="14">
        <v>3660</v>
      </c>
      <c r="H17" s="14">
        <v>3780</v>
      </c>
      <c r="I17" s="16">
        <f t="shared" si="3"/>
        <v>3724.33</v>
      </c>
      <c r="J17" s="17">
        <f t="shared" si="1"/>
        <v>1.6E-2</v>
      </c>
      <c r="K17" s="18">
        <f t="shared" si="2"/>
        <v>3660</v>
      </c>
      <c r="L17" s="37"/>
    </row>
    <row r="18" spans="1:12" ht="25.5" x14ac:dyDescent="0.2">
      <c r="A18" s="26">
        <v>15</v>
      </c>
      <c r="B18" s="22" t="s">
        <v>32</v>
      </c>
      <c r="C18" s="20" t="s">
        <v>17</v>
      </c>
      <c r="D18" s="31">
        <v>1</v>
      </c>
      <c r="E18" s="19">
        <v>3</v>
      </c>
      <c r="F18" s="38">
        <v>8462</v>
      </c>
      <c r="G18" s="14">
        <v>8296</v>
      </c>
      <c r="H18" s="14">
        <v>8568</v>
      </c>
      <c r="I18" s="16">
        <f t="shared" si="3"/>
        <v>8442</v>
      </c>
      <c r="J18" s="17">
        <f t="shared" si="1"/>
        <v>1.6E-2</v>
      </c>
      <c r="K18" s="18">
        <f t="shared" si="2"/>
        <v>8296</v>
      </c>
      <c r="L18" s="37"/>
    </row>
    <row r="19" spans="1:12" ht="25.5" x14ac:dyDescent="0.2">
      <c r="A19" s="26">
        <v>16</v>
      </c>
      <c r="B19" s="23" t="s">
        <v>33</v>
      </c>
      <c r="C19" s="20" t="s">
        <v>17</v>
      </c>
      <c r="D19" s="31">
        <v>1</v>
      </c>
      <c r="E19" s="19">
        <v>3</v>
      </c>
      <c r="F19" s="38">
        <v>3733</v>
      </c>
      <c r="G19" s="14">
        <v>3660</v>
      </c>
      <c r="H19" s="14">
        <v>3780</v>
      </c>
      <c r="I19" s="16">
        <f t="shared" si="3"/>
        <v>3724.33</v>
      </c>
      <c r="J19" s="17">
        <f t="shared" si="1"/>
        <v>1.6E-2</v>
      </c>
      <c r="K19" s="18">
        <f t="shared" si="2"/>
        <v>3660</v>
      </c>
      <c r="L19" s="37"/>
    </row>
    <row r="20" spans="1:12" ht="25.5" x14ac:dyDescent="0.2">
      <c r="A20" s="26">
        <v>17</v>
      </c>
      <c r="B20" s="23" t="s">
        <v>34</v>
      </c>
      <c r="C20" s="20" t="s">
        <v>17</v>
      </c>
      <c r="D20" s="31">
        <v>1</v>
      </c>
      <c r="E20" s="19">
        <v>3</v>
      </c>
      <c r="F20" s="38">
        <v>8711</v>
      </c>
      <c r="G20" s="14">
        <v>8540</v>
      </c>
      <c r="H20" s="14">
        <v>8820</v>
      </c>
      <c r="I20" s="16">
        <f t="shared" si="3"/>
        <v>8690.33</v>
      </c>
      <c r="J20" s="17">
        <f t="shared" si="1"/>
        <v>1.6E-2</v>
      </c>
      <c r="K20" s="18">
        <f t="shared" si="2"/>
        <v>8540</v>
      </c>
      <c r="L20" s="37"/>
    </row>
    <row r="21" spans="1:12" ht="25.5" x14ac:dyDescent="0.2">
      <c r="A21" s="26">
        <v>18</v>
      </c>
      <c r="B21" s="23" t="s">
        <v>35</v>
      </c>
      <c r="C21" s="20" t="s">
        <v>17</v>
      </c>
      <c r="D21" s="31">
        <v>1</v>
      </c>
      <c r="E21" s="19">
        <v>3</v>
      </c>
      <c r="F21" s="38">
        <v>1244</v>
      </c>
      <c r="G21" s="14">
        <v>1220</v>
      </c>
      <c r="H21" s="14">
        <v>1260</v>
      </c>
      <c r="I21" s="16">
        <f t="shared" si="3"/>
        <v>1241.33</v>
      </c>
      <c r="J21" s="17">
        <f t="shared" si="1"/>
        <v>1.6E-2</v>
      </c>
      <c r="K21" s="18">
        <f t="shared" si="2"/>
        <v>1220</v>
      </c>
      <c r="L21" s="37"/>
    </row>
    <row r="22" spans="1:12" ht="25.5" x14ac:dyDescent="0.2">
      <c r="A22" s="26">
        <v>19</v>
      </c>
      <c r="B22" s="24" t="s">
        <v>36</v>
      </c>
      <c r="C22" s="20" t="s">
        <v>17</v>
      </c>
      <c r="D22" s="31">
        <v>1</v>
      </c>
      <c r="E22" s="19">
        <v>3</v>
      </c>
      <c r="F22" s="38">
        <v>1244</v>
      </c>
      <c r="G22" s="14">
        <v>1220</v>
      </c>
      <c r="H22" s="14">
        <v>1260</v>
      </c>
      <c r="I22" s="16">
        <f t="shared" si="3"/>
        <v>1241.33</v>
      </c>
      <c r="J22" s="17">
        <f t="shared" si="1"/>
        <v>1.6E-2</v>
      </c>
      <c r="K22" s="18">
        <f t="shared" si="2"/>
        <v>1220</v>
      </c>
      <c r="L22" s="37"/>
    </row>
    <row r="23" spans="1:12" ht="25.5" x14ac:dyDescent="0.2">
      <c r="A23" s="26">
        <v>20</v>
      </c>
      <c r="B23" s="24" t="s">
        <v>37</v>
      </c>
      <c r="C23" s="20" t="s">
        <v>17</v>
      </c>
      <c r="D23" s="31">
        <v>1</v>
      </c>
      <c r="E23" s="19">
        <v>3</v>
      </c>
      <c r="F23" s="38">
        <v>1244</v>
      </c>
      <c r="G23" s="14">
        <v>1220</v>
      </c>
      <c r="H23" s="14">
        <v>1260</v>
      </c>
      <c r="I23" s="16">
        <f t="shared" si="3"/>
        <v>1241.33</v>
      </c>
      <c r="J23" s="17">
        <f t="shared" si="1"/>
        <v>1.6E-2</v>
      </c>
      <c r="K23" s="18">
        <f t="shared" si="2"/>
        <v>1220</v>
      </c>
      <c r="L23" s="36"/>
    </row>
    <row r="24" spans="1:12" ht="25.5" x14ac:dyDescent="0.2">
      <c r="A24" s="26">
        <v>21</v>
      </c>
      <c r="B24" s="24" t="s">
        <v>38</v>
      </c>
      <c r="C24" s="20" t="s">
        <v>17</v>
      </c>
      <c r="D24" s="31">
        <v>1</v>
      </c>
      <c r="E24" s="19">
        <v>3</v>
      </c>
      <c r="F24" s="38">
        <v>4231</v>
      </c>
      <c r="G24" s="14">
        <v>4148</v>
      </c>
      <c r="H24" s="14">
        <v>4284</v>
      </c>
      <c r="I24" s="16">
        <f t="shared" si="3"/>
        <v>4221</v>
      </c>
      <c r="J24" s="17">
        <f t="shared" si="1"/>
        <v>1.6E-2</v>
      </c>
      <c r="K24" s="18">
        <f t="shared" si="2"/>
        <v>4148</v>
      </c>
      <c r="L24" s="36"/>
    </row>
    <row r="25" spans="1:12" ht="25.5" x14ac:dyDescent="0.2">
      <c r="A25" s="26">
        <v>22</v>
      </c>
      <c r="B25" s="25" t="s">
        <v>39</v>
      </c>
      <c r="C25" s="20" t="s">
        <v>17</v>
      </c>
      <c r="D25" s="31">
        <v>1</v>
      </c>
      <c r="E25" s="19">
        <v>3</v>
      </c>
      <c r="F25" s="38">
        <v>1742</v>
      </c>
      <c r="G25" s="14">
        <v>1708</v>
      </c>
      <c r="H25" s="14">
        <v>1764</v>
      </c>
      <c r="I25" s="16">
        <f t="shared" si="3"/>
        <v>1738</v>
      </c>
      <c r="J25" s="17">
        <f t="shared" si="1"/>
        <v>1.6E-2</v>
      </c>
      <c r="K25" s="18">
        <f t="shared" si="2"/>
        <v>1708</v>
      </c>
      <c r="L25" s="36"/>
    </row>
    <row r="26" spans="1:12" ht="25.5" x14ac:dyDescent="0.2">
      <c r="A26" s="26">
        <v>23</v>
      </c>
      <c r="B26" s="21" t="s">
        <v>40</v>
      </c>
      <c r="C26" s="20" t="s">
        <v>17</v>
      </c>
      <c r="D26" s="31">
        <v>1</v>
      </c>
      <c r="E26" s="19">
        <v>3</v>
      </c>
      <c r="F26" s="38">
        <v>8711</v>
      </c>
      <c r="G26" s="14">
        <v>8540</v>
      </c>
      <c r="H26" s="14">
        <v>8820</v>
      </c>
      <c r="I26" s="16">
        <f t="shared" si="3"/>
        <v>8690.33</v>
      </c>
      <c r="J26" s="17">
        <f t="shared" si="1"/>
        <v>1.6E-2</v>
      </c>
      <c r="K26" s="18">
        <f t="shared" si="2"/>
        <v>8540</v>
      </c>
      <c r="L26" s="36"/>
    </row>
    <row r="27" spans="1:12" ht="25.5" x14ac:dyDescent="0.2">
      <c r="A27" s="26">
        <v>24</v>
      </c>
      <c r="B27" s="22" t="s">
        <v>41</v>
      </c>
      <c r="C27" s="20" t="s">
        <v>17</v>
      </c>
      <c r="D27" s="31">
        <v>1</v>
      </c>
      <c r="E27" s="19">
        <v>3</v>
      </c>
      <c r="F27" s="38">
        <v>9955</v>
      </c>
      <c r="G27" s="14">
        <v>9760</v>
      </c>
      <c r="H27" s="14">
        <v>10080</v>
      </c>
      <c r="I27" s="16">
        <f t="shared" si="3"/>
        <v>9931.67</v>
      </c>
      <c r="J27" s="17">
        <f t="shared" si="1"/>
        <v>1.6E-2</v>
      </c>
      <c r="K27" s="18">
        <f t="shared" si="2"/>
        <v>9760</v>
      </c>
      <c r="L27" s="37"/>
    </row>
    <row r="28" spans="1:12" ht="25.5" x14ac:dyDescent="0.2">
      <c r="A28" s="26">
        <v>25</v>
      </c>
      <c r="B28" s="21" t="s">
        <v>42</v>
      </c>
      <c r="C28" s="20" t="s">
        <v>17</v>
      </c>
      <c r="D28" s="31">
        <v>1</v>
      </c>
      <c r="E28" s="19">
        <v>3</v>
      </c>
      <c r="F28" s="38">
        <v>3111</v>
      </c>
      <c r="G28" s="14">
        <v>3050</v>
      </c>
      <c r="H28" s="14">
        <v>3150</v>
      </c>
      <c r="I28" s="16">
        <f t="shared" si="3"/>
        <v>3103.67</v>
      </c>
      <c r="J28" s="17">
        <f t="shared" si="1"/>
        <v>1.6E-2</v>
      </c>
      <c r="K28" s="18">
        <f t="shared" si="2"/>
        <v>3050</v>
      </c>
      <c r="L28" s="36"/>
    </row>
    <row r="29" spans="1:12" ht="25.5" x14ac:dyDescent="0.2">
      <c r="A29" s="26">
        <v>26</v>
      </c>
      <c r="B29" s="21" t="s">
        <v>43</v>
      </c>
      <c r="C29" s="20" t="s">
        <v>17</v>
      </c>
      <c r="D29" s="31">
        <v>1</v>
      </c>
      <c r="E29" s="19">
        <v>3</v>
      </c>
      <c r="F29" s="38">
        <v>2489</v>
      </c>
      <c r="G29" s="14">
        <v>2440</v>
      </c>
      <c r="H29" s="14">
        <v>2520</v>
      </c>
      <c r="I29" s="16">
        <f t="shared" si="3"/>
        <v>2483</v>
      </c>
      <c r="J29" s="17">
        <f t="shared" si="1"/>
        <v>1.6E-2</v>
      </c>
      <c r="K29" s="18">
        <f t="shared" si="2"/>
        <v>2440</v>
      </c>
      <c r="L29" s="37"/>
    </row>
    <row r="30" spans="1:12" ht="25.5" x14ac:dyDescent="0.2">
      <c r="A30" s="26">
        <v>27</v>
      </c>
      <c r="B30" s="21" t="s">
        <v>44</v>
      </c>
      <c r="C30" s="20" t="s">
        <v>17</v>
      </c>
      <c r="D30" s="31">
        <v>1</v>
      </c>
      <c r="E30" s="19">
        <v>3</v>
      </c>
      <c r="F30" s="38">
        <v>1120</v>
      </c>
      <c r="G30" s="14">
        <v>1098</v>
      </c>
      <c r="H30" s="14">
        <v>1134</v>
      </c>
      <c r="I30" s="16">
        <f t="shared" si="3"/>
        <v>1117.33</v>
      </c>
      <c r="J30" s="17">
        <f t="shared" si="1"/>
        <v>1.6E-2</v>
      </c>
      <c r="K30" s="18">
        <f t="shared" si="2"/>
        <v>1098</v>
      </c>
      <c r="L30" s="37"/>
    </row>
    <row r="31" spans="1:12" ht="25.5" x14ac:dyDescent="0.2">
      <c r="A31" s="26">
        <v>28</v>
      </c>
      <c r="B31" s="21" t="s">
        <v>45</v>
      </c>
      <c r="C31" s="20" t="s">
        <v>17</v>
      </c>
      <c r="D31" s="31">
        <v>1</v>
      </c>
      <c r="E31" s="19">
        <v>3</v>
      </c>
      <c r="F31" s="38">
        <v>1120</v>
      </c>
      <c r="G31" s="14">
        <v>1098</v>
      </c>
      <c r="H31" s="14">
        <v>1134</v>
      </c>
      <c r="I31" s="16">
        <f t="shared" si="3"/>
        <v>1117.33</v>
      </c>
      <c r="J31" s="17">
        <f t="shared" si="1"/>
        <v>1.6E-2</v>
      </c>
      <c r="K31" s="18">
        <f t="shared" si="2"/>
        <v>1098</v>
      </c>
      <c r="L31" s="37"/>
    </row>
    <row r="32" spans="1:12" ht="25.5" x14ac:dyDescent="0.2">
      <c r="A32" s="26">
        <v>29</v>
      </c>
      <c r="B32" s="21" t="s">
        <v>46</v>
      </c>
      <c r="C32" s="20" t="s">
        <v>17</v>
      </c>
      <c r="D32" s="31">
        <v>1</v>
      </c>
      <c r="E32" s="19">
        <v>3</v>
      </c>
      <c r="F32" s="38">
        <v>9955</v>
      </c>
      <c r="G32" s="14">
        <v>9760</v>
      </c>
      <c r="H32" s="14">
        <v>10080</v>
      </c>
      <c r="I32" s="16">
        <f t="shared" si="3"/>
        <v>9931.67</v>
      </c>
      <c r="J32" s="17">
        <f t="shared" si="1"/>
        <v>1.6E-2</v>
      </c>
      <c r="K32" s="18">
        <f t="shared" si="2"/>
        <v>9760</v>
      </c>
      <c r="L32" s="36"/>
    </row>
    <row r="33" spans="1:12" ht="38.25" x14ac:dyDescent="0.2">
      <c r="A33" s="26">
        <v>30</v>
      </c>
      <c r="B33" s="21" t="s">
        <v>47</v>
      </c>
      <c r="C33" s="20" t="s">
        <v>17</v>
      </c>
      <c r="D33" s="31">
        <v>1</v>
      </c>
      <c r="E33" s="19">
        <v>3</v>
      </c>
      <c r="F33" s="38">
        <v>1867</v>
      </c>
      <c r="G33" s="14">
        <v>1830</v>
      </c>
      <c r="H33" s="14">
        <v>1890</v>
      </c>
      <c r="I33" s="16">
        <f t="shared" si="3"/>
        <v>1862.33</v>
      </c>
      <c r="J33" s="17">
        <f t="shared" si="1"/>
        <v>1.6E-2</v>
      </c>
      <c r="K33" s="18">
        <f t="shared" si="2"/>
        <v>1830</v>
      </c>
      <c r="L33" s="36"/>
    </row>
    <row r="34" spans="1:12" ht="25.5" x14ac:dyDescent="0.2">
      <c r="A34" s="26">
        <v>31</v>
      </c>
      <c r="B34" s="21" t="s">
        <v>48</v>
      </c>
      <c r="C34" s="20" t="s">
        <v>17</v>
      </c>
      <c r="D34" s="31">
        <v>1</v>
      </c>
      <c r="E34" s="19">
        <v>3</v>
      </c>
      <c r="F34" s="38">
        <v>2489</v>
      </c>
      <c r="G34" s="14">
        <v>2440</v>
      </c>
      <c r="H34" s="14">
        <v>2520</v>
      </c>
      <c r="I34" s="16">
        <f t="shared" si="3"/>
        <v>2483</v>
      </c>
      <c r="J34" s="17">
        <f t="shared" si="1"/>
        <v>1.6E-2</v>
      </c>
      <c r="K34" s="18">
        <f t="shared" si="2"/>
        <v>2440</v>
      </c>
      <c r="L34" s="36"/>
    </row>
    <row r="35" spans="1:12" ht="25.5" x14ac:dyDescent="0.2">
      <c r="A35" s="26">
        <v>32</v>
      </c>
      <c r="B35" s="21" t="s">
        <v>49</v>
      </c>
      <c r="C35" s="20" t="s">
        <v>17</v>
      </c>
      <c r="D35" s="31">
        <v>1</v>
      </c>
      <c r="E35" s="19">
        <v>3</v>
      </c>
      <c r="F35" s="38">
        <v>747</v>
      </c>
      <c r="G35" s="14">
        <v>732</v>
      </c>
      <c r="H35" s="14">
        <v>756</v>
      </c>
      <c r="I35" s="16">
        <f t="shared" si="3"/>
        <v>745</v>
      </c>
      <c r="J35" s="17">
        <f t="shared" si="1"/>
        <v>1.6E-2</v>
      </c>
      <c r="K35" s="18">
        <f t="shared" si="2"/>
        <v>732</v>
      </c>
      <c r="L35" s="37"/>
    </row>
    <row r="36" spans="1:12" ht="25.5" x14ac:dyDescent="0.2">
      <c r="A36" s="26">
        <v>33</v>
      </c>
      <c r="B36" s="21" t="s">
        <v>50</v>
      </c>
      <c r="C36" s="20" t="s">
        <v>17</v>
      </c>
      <c r="D36" s="31">
        <v>1</v>
      </c>
      <c r="E36" s="19">
        <v>3</v>
      </c>
      <c r="F36" s="38">
        <v>2489</v>
      </c>
      <c r="G36" s="14">
        <v>2440</v>
      </c>
      <c r="H36" s="14">
        <v>2520</v>
      </c>
      <c r="I36" s="16">
        <f t="shared" si="3"/>
        <v>2483</v>
      </c>
      <c r="J36" s="17">
        <f t="shared" si="1"/>
        <v>1.6E-2</v>
      </c>
      <c r="K36" s="18">
        <f t="shared" si="2"/>
        <v>2440</v>
      </c>
      <c r="L36" s="36"/>
    </row>
    <row r="37" spans="1:12" ht="25.5" x14ac:dyDescent="0.2">
      <c r="A37" s="26">
        <v>34</v>
      </c>
      <c r="B37" s="21" t="s">
        <v>51</v>
      </c>
      <c r="C37" s="20" t="s">
        <v>17</v>
      </c>
      <c r="D37" s="31">
        <v>1</v>
      </c>
      <c r="E37" s="19">
        <v>3</v>
      </c>
      <c r="F37" s="38">
        <v>6222</v>
      </c>
      <c r="G37" s="14">
        <v>6100</v>
      </c>
      <c r="H37" s="14">
        <v>6300</v>
      </c>
      <c r="I37" s="16">
        <f t="shared" si="3"/>
        <v>6207.33</v>
      </c>
      <c r="J37" s="17">
        <f t="shared" si="1"/>
        <v>1.6E-2</v>
      </c>
      <c r="K37" s="18">
        <f t="shared" si="2"/>
        <v>6100</v>
      </c>
      <c r="L37" s="36"/>
    </row>
    <row r="38" spans="1:12" ht="25.5" x14ac:dyDescent="0.2">
      <c r="A38" s="26">
        <v>35</v>
      </c>
      <c r="B38" s="21" t="s">
        <v>52</v>
      </c>
      <c r="C38" s="20" t="s">
        <v>17</v>
      </c>
      <c r="D38" s="31">
        <v>1</v>
      </c>
      <c r="E38" s="19">
        <v>3</v>
      </c>
      <c r="F38" s="38">
        <v>3111</v>
      </c>
      <c r="G38" s="14">
        <v>3050</v>
      </c>
      <c r="H38" s="14">
        <v>3150</v>
      </c>
      <c r="I38" s="16">
        <f t="shared" si="3"/>
        <v>3103.67</v>
      </c>
      <c r="J38" s="17">
        <f t="shared" si="1"/>
        <v>1.6E-2</v>
      </c>
      <c r="K38" s="18">
        <f t="shared" si="2"/>
        <v>3050</v>
      </c>
      <c r="L38" s="36"/>
    </row>
    <row r="39" spans="1:12" s="30" customFormat="1" ht="25.5" x14ac:dyDescent="0.2">
      <c r="A39" s="26">
        <v>36</v>
      </c>
      <c r="B39" s="21" t="s">
        <v>53</v>
      </c>
      <c r="C39" s="20" t="s">
        <v>17</v>
      </c>
      <c r="D39" s="31">
        <v>1</v>
      </c>
      <c r="E39" s="19">
        <v>3</v>
      </c>
      <c r="F39" s="38">
        <v>37</v>
      </c>
      <c r="G39" s="27">
        <v>36</v>
      </c>
      <c r="H39" s="27">
        <v>45</v>
      </c>
      <c r="I39" s="28">
        <f t="shared" si="3"/>
        <v>39.33</v>
      </c>
      <c r="J39" s="29">
        <f t="shared" si="1"/>
        <v>0.125</v>
      </c>
      <c r="K39" s="32">
        <f t="shared" si="2"/>
        <v>36</v>
      </c>
      <c r="L39" s="36"/>
    </row>
    <row r="40" spans="1:12" ht="25.5" x14ac:dyDescent="0.2">
      <c r="A40" s="26">
        <v>37</v>
      </c>
      <c r="B40" s="22" t="s">
        <v>54</v>
      </c>
      <c r="C40" s="20" t="s">
        <v>17</v>
      </c>
      <c r="D40" s="31">
        <v>1</v>
      </c>
      <c r="E40" s="19">
        <v>3</v>
      </c>
      <c r="F40" s="38">
        <v>1493</v>
      </c>
      <c r="G40" s="14">
        <v>1464</v>
      </c>
      <c r="H40" s="14">
        <v>1512</v>
      </c>
      <c r="I40" s="16">
        <f t="shared" si="3"/>
        <v>1489.67</v>
      </c>
      <c r="J40" s="17">
        <f t="shared" si="1"/>
        <v>1.6E-2</v>
      </c>
      <c r="K40" s="18">
        <v>600</v>
      </c>
    </row>
    <row r="41" spans="1:12" ht="25.5" x14ac:dyDescent="0.2">
      <c r="A41" s="26">
        <v>38</v>
      </c>
      <c r="B41" s="23" t="s">
        <v>55</v>
      </c>
      <c r="C41" s="20" t="s">
        <v>17</v>
      </c>
      <c r="D41" s="31">
        <v>1</v>
      </c>
      <c r="E41" s="19">
        <v>3</v>
      </c>
      <c r="F41" s="38">
        <v>1493</v>
      </c>
      <c r="G41" s="14">
        <v>1464</v>
      </c>
      <c r="H41" s="14">
        <v>1512</v>
      </c>
      <c r="I41" s="16">
        <f t="shared" si="3"/>
        <v>1489.67</v>
      </c>
      <c r="J41" s="17">
        <f t="shared" si="1"/>
        <v>1.6E-2</v>
      </c>
      <c r="K41" s="18">
        <v>600</v>
      </c>
    </row>
    <row r="42" spans="1:12" ht="25.5" x14ac:dyDescent="0.2">
      <c r="A42" s="26">
        <v>39</v>
      </c>
      <c r="B42" s="23" t="s">
        <v>56</v>
      </c>
      <c r="C42" s="20" t="s">
        <v>17</v>
      </c>
      <c r="D42" s="31">
        <v>1</v>
      </c>
      <c r="E42" s="19">
        <v>3</v>
      </c>
      <c r="F42" s="38">
        <v>1244</v>
      </c>
      <c r="G42" s="14">
        <v>1220</v>
      </c>
      <c r="H42" s="14">
        <v>1260</v>
      </c>
      <c r="I42" s="16">
        <f t="shared" si="3"/>
        <v>1241.33</v>
      </c>
      <c r="J42" s="17">
        <f t="shared" si="1"/>
        <v>1.6E-2</v>
      </c>
      <c r="K42" s="18">
        <v>700</v>
      </c>
    </row>
    <row r="43" spans="1:12" ht="25.5" x14ac:dyDescent="0.2">
      <c r="A43" s="26">
        <v>40</v>
      </c>
      <c r="B43" s="23" t="s">
        <v>57</v>
      </c>
      <c r="C43" s="20" t="s">
        <v>17</v>
      </c>
      <c r="D43" s="31">
        <v>1</v>
      </c>
      <c r="E43" s="19">
        <v>3</v>
      </c>
      <c r="F43" s="38">
        <v>31359</v>
      </c>
      <c r="G43" s="14">
        <v>30744</v>
      </c>
      <c r="H43" s="14">
        <v>31752</v>
      </c>
      <c r="I43" s="16">
        <f t="shared" si="3"/>
        <v>31285</v>
      </c>
      <c r="J43" s="17">
        <f t="shared" si="1"/>
        <v>1.6E-2</v>
      </c>
      <c r="K43" s="18">
        <v>26800</v>
      </c>
    </row>
    <row r="44" spans="1:12" ht="25.5" x14ac:dyDescent="0.2">
      <c r="A44" s="26">
        <v>41</v>
      </c>
      <c r="B44" s="24" t="s">
        <v>58</v>
      </c>
      <c r="C44" s="20" t="s">
        <v>17</v>
      </c>
      <c r="D44" s="31">
        <v>1</v>
      </c>
      <c r="E44" s="19">
        <v>3</v>
      </c>
      <c r="F44" s="38">
        <v>4978</v>
      </c>
      <c r="G44" s="14">
        <v>4880</v>
      </c>
      <c r="H44" s="14">
        <v>5040</v>
      </c>
      <c r="I44" s="16">
        <f t="shared" si="3"/>
        <v>4966</v>
      </c>
      <c r="J44" s="17">
        <f t="shared" si="1"/>
        <v>1.6E-2</v>
      </c>
      <c r="K44" s="18">
        <v>3300</v>
      </c>
    </row>
    <row r="45" spans="1:12" ht="25.5" x14ac:dyDescent="0.2">
      <c r="A45" s="26">
        <v>42</v>
      </c>
      <c r="B45" s="24" t="s">
        <v>59</v>
      </c>
      <c r="C45" s="20" t="s">
        <v>17</v>
      </c>
      <c r="D45" s="31">
        <v>1</v>
      </c>
      <c r="E45" s="19">
        <v>3</v>
      </c>
      <c r="F45" s="38">
        <v>4978</v>
      </c>
      <c r="G45" s="14">
        <v>4880</v>
      </c>
      <c r="H45" s="14">
        <v>5040</v>
      </c>
      <c r="I45" s="16">
        <f t="shared" si="3"/>
        <v>4966</v>
      </c>
      <c r="J45" s="17">
        <f t="shared" si="1"/>
        <v>1.6E-2</v>
      </c>
      <c r="K45" s="18">
        <v>25000</v>
      </c>
    </row>
    <row r="46" spans="1:12" ht="25.5" x14ac:dyDescent="0.2">
      <c r="A46" s="26">
        <v>43</v>
      </c>
      <c r="B46" s="24" t="s">
        <v>60</v>
      </c>
      <c r="C46" s="20" t="s">
        <v>17</v>
      </c>
      <c r="D46" s="31">
        <v>1</v>
      </c>
      <c r="E46" s="19">
        <v>3</v>
      </c>
      <c r="F46" s="38">
        <v>4978</v>
      </c>
      <c r="G46" s="14">
        <v>4880</v>
      </c>
      <c r="H46" s="14">
        <v>5040</v>
      </c>
      <c r="I46" s="16">
        <f t="shared" si="3"/>
        <v>4966</v>
      </c>
      <c r="J46" s="17">
        <f t="shared" si="1"/>
        <v>1.6E-2</v>
      </c>
      <c r="K46" s="18">
        <v>4200</v>
      </c>
    </row>
    <row r="47" spans="1:12" ht="25.5" x14ac:dyDescent="0.2">
      <c r="A47" s="26">
        <v>44</v>
      </c>
      <c r="B47" s="25" t="s">
        <v>61</v>
      </c>
      <c r="C47" s="20" t="s">
        <v>17</v>
      </c>
      <c r="D47" s="31">
        <v>1</v>
      </c>
      <c r="E47" s="19">
        <v>3</v>
      </c>
      <c r="F47" s="38">
        <v>4978</v>
      </c>
      <c r="G47" s="14">
        <v>4880</v>
      </c>
      <c r="H47" s="14">
        <v>5040</v>
      </c>
      <c r="I47" s="16">
        <f t="shared" si="3"/>
        <v>4966</v>
      </c>
      <c r="J47" s="17">
        <f t="shared" si="1"/>
        <v>1.6E-2</v>
      </c>
      <c r="K47" s="18">
        <v>3500</v>
      </c>
    </row>
    <row r="48" spans="1:12" ht="25.5" x14ac:dyDescent="0.2">
      <c r="A48" s="26">
        <v>45</v>
      </c>
      <c r="B48" s="21" t="s">
        <v>62</v>
      </c>
      <c r="C48" s="20" t="s">
        <v>17</v>
      </c>
      <c r="D48" s="31">
        <v>1</v>
      </c>
      <c r="E48" s="19">
        <v>3</v>
      </c>
      <c r="F48" s="38">
        <v>5600</v>
      </c>
      <c r="G48" s="14">
        <v>5490</v>
      </c>
      <c r="H48" s="14">
        <v>5670</v>
      </c>
      <c r="I48" s="16">
        <f t="shared" si="3"/>
        <v>5586.67</v>
      </c>
      <c r="J48" s="17">
        <f t="shared" si="1"/>
        <v>1.6E-2</v>
      </c>
      <c r="K48" s="18">
        <v>4500</v>
      </c>
    </row>
    <row r="49" spans="1:12" ht="25.5" x14ac:dyDescent="0.2">
      <c r="A49" s="26">
        <v>46</v>
      </c>
      <c r="B49" s="21" t="s">
        <v>63</v>
      </c>
      <c r="C49" s="20" t="s">
        <v>17</v>
      </c>
      <c r="D49" s="31">
        <v>1</v>
      </c>
      <c r="E49" s="19">
        <v>3</v>
      </c>
      <c r="F49" s="38">
        <v>3733</v>
      </c>
      <c r="G49" s="14">
        <v>3660</v>
      </c>
      <c r="H49" s="14">
        <v>3780</v>
      </c>
      <c r="I49" s="16">
        <f t="shared" si="3"/>
        <v>3724.33</v>
      </c>
      <c r="J49" s="17">
        <f t="shared" si="1"/>
        <v>1.6E-2</v>
      </c>
      <c r="K49" s="18">
        <v>40</v>
      </c>
    </row>
    <row r="50" spans="1:12" ht="25.5" x14ac:dyDescent="0.2">
      <c r="A50" s="26">
        <v>47</v>
      </c>
      <c r="B50" s="21" t="s">
        <v>64</v>
      </c>
      <c r="C50" s="20" t="s">
        <v>17</v>
      </c>
      <c r="D50" s="31">
        <v>1</v>
      </c>
      <c r="E50" s="19">
        <v>3</v>
      </c>
      <c r="F50" s="38">
        <v>11200</v>
      </c>
      <c r="G50" s="14">
        <v>10980</v>
      </c>
      <c r="H50" s="14">
        <v>11340</v>
      </c>
      <c r="I50" s="16">
        <f t="shared" si="3"/>
        <v>11173.33</v>
      </c>
      <c r="J50" s="17">
        <f t="shared" si="1"/>
        <v>1.6E-2</v>
      </c>
      <c r="K50" s="18">
        <v>5200</v>
      </c>
    </row>
    <row r="51" spans="1:12" ht="25.5" x14ac:dyDescent="0.2">
      <c r="A51" s="26">
        <v>48</v>
      </c>
      <c r="B51" s="21" t="s">
        <v>65</v>
      </c>
      <c r="C51" s="20" t="s">
        <v>17</v>
      </c>
      <c r="D51" s="31">
        <v>1</v>
      </c>
      <c r="E51" s="19">
        <v>3</v>
      </c>
      <c r="F51" s="38">
        <v>8711</v>
      </c>
      <c r="G51" s="14">
        <v>8540</v>
      </c>
      <c r="H51" s="14">
        <v>8820</v>
      </c>
      <c r="I51" s="16">
        <f t="shared" si="3"/>
        <v>8690.33</v>
      </c>
      <c r="J51" s="17">
        <f t="shared" si="1"/>
        <v>1.6E-2</v>
      </c>
      <c r="K51" s="18">
        <v>5200</v>
      </c>
    </row>
    <row r="52" spans="1:12" ht="25.5" x14ac:dyDescent="0.2">
      <c r="A52" s="26">
        <v>49</v>
      </c>
      <c r="B52" s="21" t="s">
        <v>66</v>
      </c>
      <c r="C52" s="20" t="s">
        <v>17</v>
      </c>
      <c r="D52" s="31">
        <v>1</v>
      </c>
      <c r="E52" s="19">
        <v>3</v>
      </c>
      <c r="F52" s="38">
        <v>5600</v>
      </c>
      <c r="G52" s="14">
        <v>5490</v>
      </c>
      <c r="H52" s="14">
        <v>5670</v>
      </c>
      <c r="I52" s="16">
        <f t="shared" si="3"/>
        <v>5586.67</v>
      </c>
      <c r="J52" s="17">
        <f t="shared" si="1"/>
        <v>1.6E-2</v>
      </c>
      <c r="K52" s="18">
        <v>3500</v>
      </c>
    </row>
    <row r="53" spans="1:12" ht="25.5" x14ac:dyDescent="0.2">
      <c r="A53" s="26">
        <v>50</v>
      </c>
      <c r="B53" s="21" t="s">
        <v>67</v>
      </c>
      <c r="C53" s="20" t="s">
        <v>17</v>
      </c>
      <c r="D53" s="31">
        <v>1</v>
      </c>
      <c r="E53" s="19">
        <v>3</v>
      </c>
      <c r="F53" s="38">
        <v>23644</v>
      </c>
      <c r="G53" s="14">
        <v>23180</v>
      </c>
      <c r="H53" s="14">
        <v>23940</v>
      </c>
      <c r="I53" s="16">
        <f t="shared" si="3"/>
        <v>23588</v>
      </c>
      <c r="J53" s="17">
        <f t="shared" si="1"/>
        <v>1.6E-2</v>
      </c>
      <c r="K53" s="18">
        <v>29000</v>
      </c>
    </row>
    <row r="54" spans="1:12" ht="25.5" x14ac:dyDescent="0.2">
      <c r="A54" s="26">
        <v>51</v>
      </c>
      <c r="B54" s="21" t="s">
        <v>68</v>
      </c>
      <c r="C54" s="20" t="s">
        <v>17</v>
      </c>
      <c r="D54" s="31">
        <v>1</v>
      </c>
      <c r="E54" s="19">
        <v>3</v>
      </c>
      <c r="F54" s="38">
        <v>75</v>
      </c>
      <c r="G54" s="14">
        <v>73.2</v>
      </c>
      <c r="H54" s="14">
        <v>76</v>
      </c>
      <c r="I54" s="16">
        <f t="shared" si="3"/>
        <v>74.73</v>
      </c>
      <c r="J54" s="17">
        <f t="shared" si="1"/>
        <v>1.9E-2</v>
      </c>
      <c r="K54" s="18">
        <v>160</v>
      </c>
    </row>
    <row r="55" spans="1:12" ht="25.5" x14ac:dyDescent="0.2">
      <c r="A55" s="26">
        <v>52</v>
      </c>
      <c r="B55" s="21" t="s">
        <v>69</v>
      </c>
      <c r="C55" s="20" t="s">
        <v>17</v>
      </c>
      <c r="D55" s="31">
        <v>1</v>
      </c>
      <c r="E55" s="19">
        <v>3</v>
      </c>
      <c r="F55" s="38">
        <v>62</v>
      </c>
      <c r="G55" s="14">
        <v>61</v>
      </c>
      <c r="H55" s="14">
        <v>70</v>
      </c>
      <c r="I55" s="16">
        <f t="shared" si="3"/>
        <v>64.33</v>
      </c>
      <c r="J55" s="17">
        <f t="shared" si="1"/>
        <v>7.6999999999999999E-2</v>
      </c>
      <c r="K55" s="18">
        <v>170</v>
      </c>
    </row>
    <row r="56" spans="1:12" ht="25.5" x14ac:dyDescent="0.2">
      <c r="A56" s="26">
        <v>53</v>
      </c>
      <c r="B56" s="21" t="s">
        <v>70</v>
      </c>
      <c r="C56" s="20" t="s">
        <v>17</v>
      </c>
      <c r="D56" s="31">
        <v>1</v>
      </c>
      <c r="E56" s="19">
        <v>3</v>
      </c>
      <c r="F56" s="38">
        <v>62220</v>
      </c>
      <c r="G56" s="14">
        <v>61000</v>
      </c>
      <c r="H56" s="14">
        <v>63000</v>
      </c>
      <c r="I56" s="16">
        <f t="shared" si="3"/>
        <v>62073.33</v>
      </c>
      <c r="J56" s="17">
        <f t="shared" si="1"/>
        <v>1.6E-2</v>
      </c>
      <c r="K56" s="18">
        <v>46500</v>
      </c>
    </row>
    <row r="57" spans="1:12" ht="25.5" x14ac:dyDescent="0.2">
      <c r="A57" s="26">
        <v>54</v>
      </c>
      <c r="B57" s="21" t="s">
        <v>71</v>
      </c>
      <c r="C57" s="20" t="s">
        <v>17</v>
      </c>
      <c r="D57" s="31">
        <v>1</v>
      </c>
      <c r="E57" s="19">
        <v>3</v>
      </c>
      <c r="F57" s="38">
        <v>498</v>
      </c>
      <c r="G57" s="14">
        <v>488</v>
      </c>
      <c r="H57" s="14">
        <v>504</v>
      </c>
      <c r="I57" s="16">
        <f t="shared" si="3"/>
        <v>496.67</v>
      </c>
      <c r="J57" s="17">
        <f t="shared" si="1"/>
        <v>1.6E-2</v>
      </c>
      <c r="K57" s="18">
        <v>100</v>
      </c>
    </row>
    <row r="58" spans="1:12" ht="25.5" x14ac:dyDescent="0.2">
      <c r="A58" s="26">
        <v>55</v>
      </c>
      <c r="B58" s="21" t="s">
        <v>72</v>
      </c>
      <c r="C58" s="20" t="s">
        <v>17</v>
      </c>
      <c r="D58" s="31">
        <v>1</v>
      </c>
      <c r="E58" s="19">
        <v>3</v>
      </c>
      <c r="F58" s="38">
        <v>5600</v>
      </c>
      <c r="G58" s="14">
        <v>5490</v>
      </c>
      <c r="H58" s="14">
        <v>5670</v>
      </c>
      <c r="I58" s="16">
        <f t="shared" ref="I58:I60" si="4">ROUND(SUM(F58:H58)/E58,2)</f>
        <v>5586.67</v>
      </c>
      <c r="J58" s="17">
        <f t="shared" si="1"/>
        <v>1.6E-2</v>
      </c>
      <c r="K58" s="18">
        <v>5600</v>
      </c>
    </row>
    <row r="59" spans="1:12" ht="25.5" x14ac:dyDescent="0.2">
      <c r="A59" s="26">
        <v>56</v>
      </c>
      <c r="B59" s="21" t="s">
        <v>73</v>
      </c>
      <c r="C59" s="20" t="s">
        <v>17</v>
      </c>
      <c r="D59" s="31">
        <v>1</v>
      </c>
      <c r="E59" s="19">
        <v>3</v>
      </c>
      <c r="F59" s="38">
        <v>6222</v>
      </c>
      <c r="G59" s="14">
        <v>6100</v>
      </c>
      <c r="H59" s="14">
        <v>6300</v>
      </c>
      <c r="I59" s="16">
        <f t="shared" si="4"/>
        <v>6207.33</v>
      </c>
      <c r="J59" s="17">
        <f t="shared" si="1"/>
        <v>1.6E-2</v>
      </c>
      <c r="K59" s="18">
        <v>3200</v>
      </c>
    </row>
    <row r="60" spans="1:12" ht="25.5" x14ac:dyDescent="0.2">
      <c r="A60" s="26">
        <v>57</v>
      </c>
      <c r="B60" s="21" t="s">
        <v>74</v>
      </c>
      <c r="C60" s="20" t="s">
        <v>17</v>
      </c>
      <c r="D60" s="31">
        <v>1</v>
      </c>
      <c r="E60" s="19">
        <v>3</v>
      </c>
      <c r="F60" s="15">
        <v>8711</v>
      </c>
      <c r="G60" s="14">
        <v>8540</v>
      </c>
      <c r="H60" s="14">
        <v>8820</v>
      </c>
      <c r="I60" s="16">
        <f t="shared" si="4"/>
        <v>8690.33</v>
      </c>
      <c r="J60" s="17">
        <f t="shared" si="1"/>
        <v>1.6E-2</v>
      </c>
      <c r="K60" s="18">
        <v>14900</v>
      </c>
    </row>
    <row r="61" spans="1:12" x14ac:dyDescent="0.2">
      <c r="A61" s="60" t="s">
        <v>75</v>
      </c>
      <c r="B61" s="61"/>
      <c r="C61" s="61"/>
      <c r="D61" s="61"/>
      <c r="E61" s="61"/>
      <c r="F61" s="61"/>
      <c r="G61" s="61"/>
      <c r="H61" s="61"/>
      <c r="I61" s="61"/>
      <c r="J61" s="62"/>
      <c r="K61" s="3">
        <f>SUM(K4:K60)</f>
        <v>309320</v>
      </c>
    </row>
    <row r="62" spans="1:12" x14ac:dyDescent="0.2">
      <c r="A62" s="65" t="s">
        <v>16</v>
      </c>
      <c r="B62" s="65"/>
      <c r="C62" s="65"/>
      <c r="D62" s="65"/>
      <c r="E62" s="65"/>
      <c r="F62" s="65"/>
      <c r="G62" s="65"/>
      <c r="H62" s="65"/>
      <c r="I62" s="65"/>
      <c r="J62" s="65"/>
      <c r="K62" s="3">
        <v>1000000</v>
      </c>
      <c r="L62" s="33"/>
    </row>
    <row r="63" spans="1:12" x14ac:dyDescent="0.2">
      <c r="B63" s="2"/>
      <c r="C63" s="2"/>
      <c r="D63" s="2"/>
      <c r="E63" s="2"/>
      <c r="F63" s="10"/>
    </row>
    <row r="64" spans="1:12" ht="12.75" customHeight="1" x14ac:dyDescent="0.2">
      <c r="A64" s="51" t="s">
        <v>7</v>
      </c>
      <c r="B64" s="52"/>
      <c r="C64" s="51" t="s">
        <v>8</v>
      </c>
      <c r="D64" s="64"/>
      <c r="E64" s="64"/>
      <c r="F64" s="64"/>
      <c r="G64" s="52"/>
      <c r="H64" s="63" t="s">
        <v>9</v>
      </c>
      <c r="I64" s="63"/>
      <c r="J64" s="13"/>
      <c r="K64" s="13"/>
    </row>
    <row r="65" spans="1:11" ht="12.75" customHeight="1" x14ac:dyDescent="0.2">
      <c r="A65" s="51" t="s">
        <v>3</v>
      </c>
      <c r="B65" s="52"/>
      <c r="C65" s="53" t="s">
        <v>82</v>
      </c>
      <c r="D65" s="54"/>
      <c r="E65" s="54"/>
      <c r="F65" s="54"/>
      <c r="G65" s="55"/>
      <c r="H65" s="50" t="s">
        <v>80</v>
      </c>
      <c r="I65" s="50"/>
      <c r="J65" s="13"/>
      <c r="K65" s="13"/>
    </row>
    <row r="66" spans="1:11" ht="12.75" customHeight="1" x14ac:dyDescent="0.2">
      <c r="A66" s="51" t="s">
        <v>4</v>
      </c>
      <c r="B66" s="52"/>
      <c r="C66" s="53" t="s">
        <v>83</v>
      </c>
      <c r="D66" s="54"/>
      <c r="E66" s="54"/>
      <c r="F66" s="54"/>
      <c r="G66" s="55"/>
      <c r="H66" s="50" t="s">
        <v>81</v>
      </c>
      <c r="I66" s="50"/>
      <c r="J66" s="13"/>
      <c r="K66" s="13"/>
    </row>
    <row r="67" spans="1:11" ht="12.75" customHeight="1" x14ac:dyDescent="0.2">
      <c r="A67" s="51" t="s">
        <v>5</v>
      </c>
      <c r="B67" s="52"/>
      <c r="C67" s="53" t="s">
        <v>84</v>
      </c>
      <c r="D67" s="54"/>
      <c r="E67" s="54"/>
      <c r="F67" s="54"/>
      <c r="G67" s="55"/>
      <c r="H67" s="50" t="s">
        <v>77</v>
      </c>
      <c r="I67" s="50"/>
      <c r="J67" s="13"/>
      <c r="K67" s="13"/>
    </row>
    <row r="68" spans="1:11" x14ac:dyDescent="0.2">
      <c r="A68" s="4"/>
      <c r="B68" s="5"/>
      <c r="C68" s="5"/>
      <c r="D68" s="5"/>
      <c r="E68" s="5"/>
      <c r="F68" s="13"/>
      <c r="G68" s="13"/>
      <c r="H68" s="13"/>
      <c r="I68" s="13"/>
      <c r="J68" s="13"/>
      <c r="K68" s="13"/>
    </row>
    <row r="69" spans="1:11" x14ac:dyDescent="0.2">
      <c r="A69" s="4"/>
      <c r="B69" s="5"/>
      <c r="C69" s="5"/>
      <c r="D69" s="5"/>
      <c r="E69" s="5"/>
      <c r="F69" s="13"/>
      <c r="G69" s="13"/>
      <c r="H69" s="13"/>
      <c r="I69" s="13"/>
      <c r="J69" s="13"/>
      <c r="K69" s="13"/>
    </row>
    <row r="70" spans="1:11" x14ac:dyDescent="0.2">
      <c r="A70" s="4"/>
      <c r="B70" s="5"/>
      <c r="C70" s="5"/>
      <c r="D70" s="5"/>
      <c r="E70" s="5"/>
      <c r="F70" s="13"/>
      <c r="G70" s="13"/>
      <c r="H70" s="13"/>
      <c r="I70" s="13"/>
      <c r="J70" s="13"/>
      <c r="K70" s="13"/>
    </row>
    <row r="71" spans="1:11" x14ac:dyDescent="0.2">
      <c r="A71" s="4"/>
      <c r="B71" s="5"/>
      <c r="C71" s="5"/>
      <c r="D71" s="5"/>
      <c r="E71" s="5"/>
      <c r="F71" s="13"/>
      <c r="G71" s="13"/>
      <c r="H71" s="13"/>
      <c r="I71" s="13"/>
      <c r="J71" s="13"/>
      <c r="K71" s="13"/>
    </row>
    <row r="72" spans="1:11" x14ac:dyDescent="0.2">
      <c r="A72" s="4"/>
      <c r="B72" s="5"/>
      <c r="C72" s="5"/>
      <c r="D72" s="5"/>
      <c r="E72" s="5"/>
      <c r="F72" s="13"/>
      <c r="G72" s="13"/>
      <c r="H72" s="13"/>
      <c r="I72" s="13"/>
      <c r="J72" s="13"/>
      <c r="K72" s="13"/>
    </row>
    <row r="73" spans="1:11" x14ac:dyDescent="0.2">
      <c r="B73" s="7"/>
      <c r="C73" s="7"/>
      <c r="D73" s="8"/>
      <c r="E73" s="8"/>
      <c r="F73" s="10"/>
    </row>
    <row r="74" spans="1:11" x14ac:dyDescent="0.2">
      <c r="B74" s="7"/>
      <c r="C74" s="7"/>
      <c r="D74" s="8"/>
      <c r="E74" s="8"/>
      <c r="F74" s="10"/>
    </row>
    <row r="75" spans="1:11" x14ac:dyDescent="0.2">
      <c r="B75" s="7"/>
      <c r="C75" s="7"/>
      <c r="D75" s="8"/>
      <c r="E75" s="8"/>
      <c r="F75" s="10"/>
    </row>
    <row r="76" spans="1:11" x14ac:dyDescent="0.2">
      <c r="B76" s="7"/>
      <c r="C76" s="7"/>
      <c r="D76" s="8"/>
      <c r="E76" s="8"/>
      <c r="F76" s="10"/>
    </row>
    <row r="78" spans="1:11" x14ac:dyDescent="0.2">
      <c r="B78" s="34"/>
    </row>
  </sheetData>
  <autoFilter ref="A3:K62"/>
  <mergeCells count="25">
    <mergeCell ref="H67:I67"/>
    <mergeCell ref="A67:B67"/>
    <mergeCell ref="C67:G67"/>
    <mergeCell ref="I2:I3"/>
    <mergeCell ref="F2:H2"/>
    <mergeCell ref="A61:J61"/>
    <mergeCell ref="A65:B65"/>
    <mergeCell ref="A64:B64"/>
    <mergeCell ref="A66:B66"/>
    <mergeCell ref="H66:I66"/>
    <mergeCell ref="C66:G66"/>
    <mergeCell ref="H65:I65"/>
    <mergeCell ref="C65:G65"/>
    <mergeCell ref="H64:I64"/>
    <mergeCell ref="C64:G64"/>
    <mergeCell ref="A62:J62"/>
    <mergeCell ref="L2:L3"/>
    <mergeCell ref="B1:K1"/>
    <mergeCell ref="K2:K3"/>
    <mergeCell ref="J2:J3"/>
    <mergeCell ref="A2:A3"/>
    <mergeCell ref="B2:B3"/>
    <mergeCell ref="C2:C3"/>
    <mergeCell ref="D2:D3"/>
    <mergeCell ref="E2:E3"/>
  </mergeCells>
  <pageMargins left="0.31496062992125984" right="0.31496062992125984" top="0.55118110236220474" bottom="0.55118110236220474" header="0.31496062992125984" footer="0.31496062992125984"/>
  <pageSetup paperSize="9" scale="93" fitToHeight="0" orientation="landscape" r:id="rId1"/>
  <headerFooter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НМЦ</vt:lpstr>
      <vt:lpstr>'Расчет НМЦ'!Область_печати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Костин Максим Владимирович</dc:creator>
  <cp:lastModifiedBy>Касторнова Елена Николаевна</cp:lastModifiedBy>
  <cp:lastPrinted>2026-07-08T07:04:21Z</cp:lastPrinted>
  <dcterms:created xsi:type="dcterms:W3CDTF">2018-12-27T06:29:07Z</dcterms:created>
  <dcterms:modified xsi:type="dcterms:W3CDTF">2026-09-23T06:39:11Z</dcterms:modified>
</cp:coreProperties>
</file>