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ia\wd\ДЗ\УКП\!!!_Исполнение_ГКПЗ\2026\ИА\ДИТ\0573-ТПИР ИТ-2026-ИА\2. ДоЗ и РЭО\"/>
    </mc:Choice>
  </mc:AlternateContent>
  <bookViews>
    <workbookView xWindow="0" yWindow="0" windowWidth="16380" windowHeight="8190" tabRatio="500"/>
  </bookViews>
  <sheets>
    <sheet name="НМЦ" sheetId="1" r:id="rId1"/>
  </sheets>
  <definedNames>
    <definedName name="_xlnm._FilterDatabase" localSheetId="0" hidden="1">НМЦ!$R$12:$AA$32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8" i="1" l="1"/>
  <c r="M31" i="1"/>
  <c r="AA32" i="1" l="1"/>
  <c r="AA31" i="1"/>
  <c r="AA30" i="1"/>
  <c r="K31" i="1" l="1"/>
  <c r="AA29" i="1"/>
  <c r="K29" i="1"/>
  <c r="G29" i="1"/>
  <c r="M29" i="1" s="1"/>
  <c r="F29" i="1"/>
  <c r="E29" i="1"/>
  <c r="D29" i="1"/>
  <c r="C29" i="1"/>
  <c r="AA28" i="1"/>
  <c r="K28" i="1"/>
  <c r="G28" i="1"/>
  <c r="F28" i="1"/>
  <c r="E28" i="1"/>
  <c r="D28" i="1"/>
  <c r="C28" i="1"/>
  <c r="AA27" i="1"/>
  <c r="K27" i="1"/>
  <c r="G27" i="1"/>
  <c r="M27" i="1" s="1"/>
  <c r="F27" i="1"/>
  <c r="E27" i="1"/>
  <c r="D27" i="1"/>
  <c r="C27" i="1"/>
  <c r="AA26" i="1"/>
  <c r="K26" i="1"/>
  <c r="G26" i="1"/>
  <c r="M26" i="1" s="1"/>
  <c r="F26" i="1"/>
  <c r="E26" i="1"/>
  <c r="D26" i="1"/>
  <c r="C26" i="1"/>
  <c r="AA25" i="1"/>
  <c r="K25" i="1"/>
  <c r="G25" i="1"/>
  <c r="M25" i="1" s="1"/>
  <c r="F25" i="1"/>
  <c r="E25" i="1"/>
  <c r="D25" i="1"/>
  <c r="C25" i="1"/>
  <c r="AA24" i="1"/>
  <c r="K24" i="1"/>
  <c r="G24" i="1"/>
  <c r="M24" i="1" s="1"/>
  <c r="F24" i="1"/>
  <c r="E24" i="1"/>
  <c r="D24" i="1"/>
  <c r="C24" i="1"/>
  <c r="AA23" i="1"/>
  <c r="K23" i="1"/>
  <c r="G23" i="1"/>
  <c r="M23" i="1" s="1"/>
  <c r="F23" i="1"/>
  <c r="E23" i="1"/>
  <c r="D23" i="1"/>
  <c r="C23" i="1"/>
  <c r="AA22" i="1"/>
  <c r="K22" i="1"/>
  <c r="G22" i="1"/>
  <c r="M22" i="1" s="1"/>
  <c r="F22" i="1"/>
  <c r="E22" i="1"/>
  <c r="D22" i="1"/>
  <c r="C22" i="1"/>
  <c r="AA21" i="1"/>
  <c r="K21" i="1"/>
  <c r="G21" i="1"/>
  <c r="M21" i="1" s="1"/>
  <c r="F21" i="1"/>
  <c r="E21" i="1"/>
  <c r="D21" i="1"/>
  <c r="C21" i="1"/>
  <c r="AA20" i="1"/>
  <c r="K20" i="1"/>
  <c r="G20" i="1"/>
  <c r="M20" i="1" s="1"/>
  <c r="F20" i="1"/>
  <c r="E20" i="1"/>
  <c r="D20" i="1"/>
  <c r="C20" i="1"/>
  <c r="Z19" i="1"/>
  <c r="K19" i="1" s="1"/>
  <c r="G19" i="1"/>
  <c r="M19" i="1" s="1"/>
  <c r="F19" i="1"/>
  <c r="E19" i="1"/>
  <c r="D19" i="1"/>
  <c r="C19" i="1"/>
  <c r="AA18" i="1"/>
  <c r="K18" i="1"/>
  <c r="G18" i="1"/>
  <c r="M18" i="1" s="1"/>
  <c r="F18" i="1"/>
  <c r="E18" i="1"/>
  <c r="D18" i="1"/>
  <c r="C18" i="1"/>
  <c r="AA17" i="1"/>
  <c r="K17" i="1"/>
  <c r="G17" i="1"/>
  <c r="M17" i="1" s="1"/>
  <c r="F17" i="1"/>
  <c r="E17" i="1"/>
  <c r="D17" i="1"/>
  <c r="C17" i="1"/>
  <c r="AA16" i="1"/>
  <c r="K16" i="1"/>
  <c r="G16" i="1"/>
  <c r="M16" i="1" s="1"/>
  <c r="F16" i="1"/>
  <c r="E16" i="1"/>
  <c r="D16" i="1"/>
  <c r="C16" i="1"/>
  <c r="AA15" i="1"/>
  <c r="K15" i="1"/>
  <c r="G15" i="1"/>
  <c r="M15" i="1" s="1"/>
  <c r="F15" i="1"/>
  <c r="E15" i="1"/>
  <c r="D15" i="1"/>
  <c r="C15" i="1"/>
  <c r="AA14" i="1"/>
  <c r="K14" i="1"/>
  <c r="G14" i="1"/>
  <c r="M14" i="1" s="1"/>
  <c r="F14" i="1"/>
  <c r="E14" i="1"/>
  <c r="D14" i="1"/>
  <c r="C14" i="1"/>
  <c r="M30" i="1" l="1"/>
  <c r="AA19" i="1"/>
  <c r="M32" i="1" l="1"/>
</calcChain>
</file>

<file path=xl/sharedStrings.xml><?xml version="1.0" encoding="utf-8"?>
<sst xmlns="http://schemas.openxmlformats.org/spreadsheetml/2006/main" count="194" uniqueCount="81">
  <si>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</si>
  <si>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</si>
  <si>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</si>
  <si>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</si>
  <si>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</si>
  <si>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</si>
  <si>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</si>
  <si>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№
п/п</t>
  </si>
  <si>
    <t>Наименование
закупаемой продукции
(товара, работы, услуги)</t>
  </si>
  <si>
    <t>Применение законодательств
о национальном режиме (ст. 3.1-4 Закона 223-ФЗ, ПП 1875)</t>
  </si>
  <si>
    <t>Ед. изм.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</si>
  <si>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</si>
  <si>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</si>
  <si>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>(</t>
    </r>
    <r>
      <rPr>
        <i/>
        <sz val="12"/>
        <color rgb="FF767171"/>
        <rFont val="Times New Roman"/>
        <family val="1"/>
        <charset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</si>
  <si>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</si>
  <si>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/>
        <i/>
        <sz val="12"/>
        <color rgb="FF000000"/>
        <rFont val="Times New Roman"/>
        <family val="1"/>
        <charset val="1"/>
      </rPr>
      <t>(опционально)</t>
    </r>
  </si>
  <si>
    <t>Предлагаемая цена одной единицы продукции,
руб. без НДС</t>
  </si>
  <si>
    <t>Итоговая стоимость позиции,
руб. без НДС</t>
  </si>
  <si>
    <t>Код ОКПД 2
закупаемой продукции
(товара, работы, услуги)</t>
  </si>
  <si>
    <t>Единица
измерения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</si>
  <si>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</si>
  <si>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Примечание*</t>
  </si>
  <si>
    <t>НМЦ по позиции продукции,
руб. без НДС</t>
  </si>
  <si>
    <t>…</t>
  </si>
  <si>
    <t>1.</t>
  </si>
  <si>
    <t>Этап № 1. Монтаж  комплекта оборудования системы электроснабжения (включая ДГУ)</t>
  </si>
  <si>
    <t>Национальный режим предоставляется</t>
  </si>
  <si>
    <t xml:space="preserve">43.29.19.190 </t>
  </si>
  <si>
    <t>усл.ед.</t>
  </si>
  <si>
    <t>не применимо</t>
  </si>
  <si>
    <t>-</t>
  </si>
  <si>
    <t>2.</t>
  </si>
  <si>
    <t>Этап № 2. Пуско-наладка комплекта оборудования системы электроснабжения (включая ДГУ)</t>
  </si>
  <si>
    <t>3.</t>
  </si>
  <si>
    <t>Этап № 3. Пуско-наладка комплекта оборудования системы бесперебойного электроснабжения</t>
  </si>
  <si>
    <t>4.</t>
  </si>
  <si>
    <t>Этап № 4. Пуско-наладка комплекта оборудования освещения</t>
  </si>
  <si>
    <t>5.</t>
  </si>
  <si>
    <t>Этап № 5. Пуско-наладка комплекта системы вентиляции и кондиционирования</t>
  </si>
  <si>
    <t>6.</t>
  </si>
  <si>
    <t>Этап № 6. Монтаж и наладка СКС (включая монтажные конструктивы)</t>
  </si>
  <si>
    <t>7.</t>
  </si>
  <si>
    <t>Этап № 7. Пуско-наладка системы контроля управления доступом (включая оборудование системы охранного видеонаблюдения, оборудование системы охранной сигнализации)</t>
  </si>
  <si>
    <t>8.</t>
  </si>
  <si>
    <t>Этап № 8. Пуско-наладка системы пожаротушения (включая Система оповещения и управления эвакуацией людей при пожаре)</t>
  </si>
  <si>
    <t>9.</t>
  </si>
  <si>
    <t>Этап № 9. Монтаж системы мониторинга</t>
  </si>
  <si>
    <t>10.</t>
  </si>
  <si>
    <t>Этап № 10. Пуско-наладка системы мониторинга</t>
  </si>
  <si>
    <t>11.</t>
  </si>
  <si>
    <t>Партия № 1. Комплект оборудования системы бесперебойного электроснабжения</t>
  </si>
  <si>
    <t>Национальный режим не предоставляется - ограничение</t>
  </si>
  <si>
    <t>26.20.40.111</t>
  </si>
  <si>
    <t>компл.</t>
  </si>
  <si>
    <t>столбцы 6, 7</t>
  </si>
  <si>
    <t>12.</t>
  </si>
  <si>
    <t>Партия № 2. Комплект оборудования дизель-генераторной установки (кабели, материалы)</t>
  </si>
  <si>
    <t>27.11.3</t>
  </si>
  <si>
    <t>13.</t>
  </si>
  <si>
    <t>Партия № 3. Комплект оборудования СКС (лотки, кабели медные, кабели оптические, материалы)</t>
  </si>
  <si>
    <t>27.31.1</t>
  </si>
  <si>
    <t>14.</t>
  </si>
  <si>
    <t>Партия № 4. Комплект оборудования монтажных конструктивов (материалы)</t>
  </si>
  <si>
    <t xml:space="preserve">
31.01.11.160</t>
  </si>
  <si>
    <t>15.</t>
  </si>
  <si>
    <t>Партия № 5. Комплект оборудования системы мониторинга</t>
  </si>
  <si>
    <t>26.30.11.131</t>
  </si>
  <si>
    <t>16.</t>
  </si>
  <si>
    <t>Партия № 6. Комплект ПО системы мониторинга</t>
  </si>
  <si>
    <t>Национальный режим не предоставлется - запрет</t>
  </si>
  <si>
    <t>58.29.29.000</t>
  </si>
  <si>
    <t>Стоимость заявки (цена Договора):</t>
  </si>
  <si>
    <t>Итого без НДС:</t>
  </si>
  <si>
    <t>НМЦ:</t>
  </si>
  <si>
    <t>Кроме того (поз.1-15), НДС:</t>
  </si>
  <si>
    <t>Итого с НДС:</t>
  </si>
  <si>
    <t>(должность подписавшего)</t>
  </si>
  <si>
    <t>(подпись)</t>
  </si>
  <si>
    <t>М.П.</t>
  </si>
  <si>
    <t>(И.О. Фамилия)</t>
  </si>
  <si>
    <r>
      <t xml:space="preserve">[Участник заполняет ячейки, в том числе ячейки в столбцах 6 и 7 (в соответствии с требованиями столбца 7 Структуры НМЦ), 8, 10, подсвеченные </t>
    </r>
    <r>
      <rPr>
        <i/>
        <sz val="12"/>
        <color rgb="FF70AD47"/>
        <rFont val="Times New Roman"/>
        <family val="1"/>
        <charset val="1"/>
      </rPr>
      <t>светло-зеленым</t>
    </r>
    <r>
      <rPr>
        <i/>
        <sz val="12"/>
        <color rgb="FF000000"/>
        <rFont val="Times New Roman"/>
        <family val="1"/>
        <charset val="1"/>
      </rPr>
      <t xml:space="preserve"> цветом. Если Участником предлагается эквивалентная продукция, то в этом случае ее наименование в столбце 2 может быть скорректировано. 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 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Российской Федерации) и номер реестровой записи.  Примечание: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 В столбце 10 при необходимости указать коррективную ставку НДС в процентах]  
ВНИМАНИЕ: 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</si>
</sst>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PT Mono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Verdana"/>
      <family val="2"/>
      <charset val="204"/>
    </font>
    <font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204"/>
    </font>
    <font>
      <sz val="12"/>
      <color rgb="FF767171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i/>
      <sz val="12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i/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/>
      <sz val="12"/>
      <color rgb="FF70AD47"/>
      <name val="Times New Roman"/>
      <family val="1"/>
      <charset val="1"/>
    </font>
    <font>
      <i/>
      <sz val="12"/>
      <name val="Times New Roman"/>
      <family val="1"/>
      <charset val="1"/>
    </font>
    <font>
      <sz val="10"/>
      <color rgb="FF000000"/>
      <name val="PT Mono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4">
    <xf numFmtId="0" fontId="0" fillId="0" borderId="0"/>
    <xf numFmtId="0" fontId="1" fillId="0" borderId="0"/>
    <xf numFmtId="0" fontId="2" fillId="0" borderId="0" applyBorder="0" applyProtection="0">
      <alignment vertical="top" wrapText="1"/>
    </xf>
    <xf numFmtId="0" fontId="18" fillId="0" borderId="0"/>
  </cellStyleXfs>
  <cellXfs count="87">
    <xf numFmtId="0" fontId="0" fillId="0" borderId="0" xfId="0"/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center" vertical="top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vertical="top"/>
    </xf>
    <xf numFmtId="0" fontId="3" fillId="0" borderId="1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left" vertical="top" wrapText="1"/>
    </xf>
    <xf numFmtId="0" fontId="3" fillId="0" borderId="3" xfId="0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left" vertical="top"/>
    </xf>
    <xf numFmtId="0" fontId="3" fillId="0" borderId="5" xfId="0" applyFont="1" applyBorder="1" applyAlignment="1" applyProtection="1">
      <alignment horizontal="left" vertical="top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6" xfId="0" applyFont="1" applyBorder="1" applyAlignment="1" applyProtection="1">
      <alignment horizontal="left" vertical="top"/>
    </xf>
    <xf numFmtId="0" fontId="3" fillId="2" borderId="0" xfId="0" applyFont="1" applyFill="1" applyAlignment="1" applyProtection="1">
      <alignment vertical="top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8" fillId="0" borderId="9" xfId="3" applyFont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 wrapText="1"/>
    </xf>
    <xf numFmtId="0" fontId="11" fillId="0" borderId="9" xfId="0" applyFont="1" applyBorder="1" applyAlignment="1" applyProtection="1">
      <alignment horizontal="center" vertical="center" wrapText="1"/>
    </xf>
    <xf numFmtId="3" fontId="12" fillId="0" borderId="9" xfId="3" applyNumberFormat="1" applyFont="1" applyBorder="1" applyAlignment="1" applyProtection="1">
      <alignment horizontal="center" vertical="center" wrapText="1"/>
    </xf>
    <xf numFmtId="0" fontId="12" fillId="0" borderId="9" xfId="3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top"/>
    </xf>
    <xf numFmtId="0" fontId="13" fillId="0" borderId="10" xfId="0" applyFont="1" applyBorder="1" applyAlignment="1" applyProtection="1">
      <alignment horizontal="left" vertical="top" wrapText="1"/>
    </xf>
    <xf numFmtId="3" fontId="3" fillId="0" borderId="9" xfId="3" applyNumberFormat="1" applyFont="1" applyBorder="1" applyAlignment="1" applyProtection="1">
      <alignment horizontal="left" vertical="center" wrapText="1"/>
    </xf>
    <xf numFmtId="4" fontId="3" fillId="0" borderId="10" xfId="0" applyNumberFormat="1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2" borderId="9" xfId="3" applyNumberFormat="1" applyFont="1" applyFill="1" applyBorder="1" applyAlignment="1" applyProtection="1">
      <alignment horizontal="right" vertical="center" wrapText="1"/>
      <protection locked="0"/>
    </xf>
    <xf numFmtId="4" fontId="3" fillId="0" borderId="11" xfId="0" applyNumberFormat="1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9" xfId="3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3" fontId="13" fillId="0" borderId="9" xfId="3" applyNumberFormat="1" applyFont="1" applyBorder="1" applyAlignment="1" applyProtection="1">
      <alignment horizontal="center" vertical="center" wrapText="1"/>
    </xf>
    <xf numFmtId="4" fontId="3" fillId="0" borderId="0" xfId="0" applyNumberFormat="1" applyFont="1" applyAlignment="1" applyProtection="1">
      <alignment horizontal="left" vertical="top"/>
    </xf>
    <xf numFmtId="0" fontId="0" fillId="0" borderId="0" xfId="0" applyFont="1" applyAlignment="1" applyProtection="1"/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left" vertical="center"/>
      <protection locked="0"/>
    </xf>
    <xf numFmtId="49" fontId="3" fillId="0" borderId="10" xfId="0" applyNumberFormat="1" applyFont="1" applyBorder="1" applyAlignment="1" applyProtection="1">
      <alignment horizontal="center" vertical="center" wrapText="1"/>
    </xf>
    <xf numFmtId="0" fontId="13" fillId="0" borderId="12" xfId="0" applyFont="1" applyBorder="1" applyAlignment="1" applyProtection="1">
      <alignment horizontal="center" vertical="center"/>
    </xf>
    <xf numFmtId="4" fontId="6" fillId="0" borderId="11" xfId="0" applyNumberFormat="1" applyFont="1" applyBorder="1" applyAlignment="1" applyProtection="1">
      <alignment horizontal="right" vertical="center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vertical="center" wrapText="1"/>
    </xf>
    <xf numFmtId="4" fontId="6" fillId="0" borderId="11" xfId="0" applyNumberFormat="1" applyFont="1" applyBorder="1" applyAlignment="1" applyProtection="1">
      <alignment horizontal="right" vertical="center"/>
      <protection locked="0"/>
    </xf>
    <xf numFmtId="9" fontId="6" fillId="0" borderId="11" xfId="0" applyNumberFormat="1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 applyProtection="1">
      <alignment horizontal="center" vertical="top"/>
      <protection locked="0"/>
    </xf>
    <xf numFmtId="0" fontId="14" fillId="0" borderId="14" xfId="0" applyFont="1" applyBorder="1" applyAlignment="1" applyProtection="1">
      <alignment horizontal="center" vertical="top"/>
    </xf>
    <xf numFmtId="0" fontId="14" fillId="0" borderId="0" xfId="0" applyFont="1" applyAlignment="1" applyProtection="1">
      <alignment horizontal="center" vertical="top"/>
    </xf>
    <xf numFmtId="0" fontId="3" fillId="0" borderId="15" xfId="0" applyFont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/>
    </xf>
    <xf numFmtId="0" fontId="1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/>
    <xf numFmtId="0" fontId="13" fillId="4" borderId="10" xfId="0" applyFont="1" applyFill="1" applyBorder="1" applyAlignment="1" applyProtection="1">
      <alignment horizontal="left" vertical="top" wrapText="1"/>
    </xf>
    <xf numFmtId="9" fontId="6" fillId="4" borderId="11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6" fillId="0" borderId="0" xfId="0" applyFont="1" applyBorder="1" applyAlignment="1" applyProtection="1">
      <alignment horizontal="center" vertical="top"/>
    </xf>
    <xf numFmtId="0" fontId="6" fillId="0" borderId="0" xfId="0" applyFont="1" applyBorder="1" applyAlignment="1" applyProtection="1">
      <alignment horizontal="center" vertical="top"/>
      <protection locked="0"/>
    </xf>
    <xf numFmtId="0" fontId="3" fillId="0" borderId="0" xfId="0" applyFont="1" applyBorder="1" applyAlignment="1" applyProtection="1">
      <alignment horizontal="left" vertical="top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2" borderId="8" xfId="0" applyFont="1" applyFill="1" applyBorder="1" applyAlignment="1" applyProtection="1">
      <alignment horizontal="left" vertical="top"/>
      <protection locked="0"/>
    </xf>
    <xf numFmtId="0" fontId="7" fillId="2" borderId="8" xfId="0" applyFont="1" applyFill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left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6" fillId="0" borderId="11" xfId="0" applyFont="1" applyBorder="1" applyAlignment="1" applyProtection="1">
      <alignment horizontal="left" vertical="center"/>
    </xf>
    <xf numFmtId="0" fontId="6" fillId="0" borderId="11" xfId="0" applyFont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14" fillId="0" borderId="14" xfId="0" applyFont="1" applyBorder="1" applyAlignment="1" applyProtection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7F7F7F"/>
      <rgbColor rgb="FF003366"/>
      <rgbColor rgb="FF70AD47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82"/>
  <sheetViews>
    <sheetView showGridLines="0" tabSelected="1" zoomScale="55" zoomScaleNormal="55" workbookViewId="0">
      <selection activeCell="AA32" sqref="AA32"/>
    </sheetView>
  </sheetViews>
  <sheetFormatPr defaultColWidth="18.5703125" defaultRowHeight="15.75"/>
  <cols>
    <col min="1" max="2" width="4.5703125" style="1" customWidth="1"/>
    <col min="3" max="3" width="6.5703125" style="1" customWidth="1"/>
    <col min="4" max="4" width="55.28515625" style="2" customWidth="1"/>
    <col min="5" max="5" width="32" style="1" customWidth="1"/>
    <col min="6" max="6" width="18.5703125" style="1"/>
    <col min="7" max="7" width="18.5703125" style="3"/>
    <col min="8" max="8" width="28.140625" style="1" customWidth="1"/>
    <col min="9" max="9" width="30" style="3" customWidth="1"/>
    <col min="10" max="10" width="45.28515625" style="1" customWidth="1"/>
    <col min="11" max="11" width="26.85546875" style="1" customWidth="1"/>
    <col min="12" max="12" width="19.5703125" style="1" customWidth="1"/>
    <col min="13" max="13" width="23.140625" style="1" customWidth="1"/>
    <col min="14" max="17" width="4.5703125" style="1" customWidth="1"/>
    <col min="18" max="18" width="6.5703125" style="1" customWidth="1"/>
    <col min="19" max="19" width="61.28515625" style="4" customWidth="1"/>
    <col min="20" max="20" width="32" style="1" customWidth="1"/>
    <col min="21" max="21" width="21.140625" style="1" customWidth="1"/>
    <col min="22" max="22" width="10.5703125" style="3" customWidth="1"/>
    <col min="23" max="23" width="9.7109375" style="5" customWidth="1"/>
    <col min="24" max="24" width="39.5703125" style="5" customWidth="1"/>
    <col min="25" max="25" width="20.85546875" style="5" customWidth="1"/>
    <col min="26" max="26" width="20.85546875" style="6" customWidth="1"/>
    <col min="27" max="27" width="18.42578125" style="1" customWidth="1"/>
    <col min="28" max="16381" width="18.5703125" style="1"/>
  </cols>
  <sheetData>
    <row r="1" spans="2:28 16382:16384">
      <c r="B1" s="7"/>
      <c r="C1" s="7"/>
      <c r="D1" s="8"/>
      <c r="E1" s="7"/>
      <c r="F1" s="7"/>
      <c r="G1" s="9"/>
      <c r="H1" s="7"/>
      <c r="I1" s="9"/>
      <c r="J1" s="7"/>
      <c r="K1" s="7"/>
      <c r="L1" s="7"/>
      <c r="M1" s="7"/>
    </row>
    <row r="2" spans="2:28 16382:16384">
      <c r="B2" s="10"/>
      <c r="C2" s="11"/>
      <c r="D2" s="12"/>
      <c r="E2" s="11"/>
      <c r="F2" s="11"/>
      <c r="G2" s="13"/>
      <c r="H2" s="11"/>
      <c r="I2" s="13"/>
      <c r="J2" s="11"/>
      <c r="K2" s="11"/>
      <c r="L2" s="11"/>
      <c r="M2" s="11"/>
      <c r="N2" s="14"/>
      <c r="R2" s="72"/>
      <c r="S2" s="72"/>
      <c r="T2" s="72"/>
      <c r="U2" s="72"/>
      <c r="V2" s="72"/>
      <c r="W2" s="72"/>
      <c r="X2" s="72"/>
      <c r="Y2" s="72"/>
      <c r="Z2" s="72"/>
      <c r="AA2" s="72"/>
    </row>
    <row r="3" spans="2:28 16382:16384" ht="15.75" customHeight="1">
      <c r="B3" s="15"/>
      <c r="C3" s="16" t="s">
        <v>0</v>
      </c>
      <c r="D3" s="17"/>
      <c r="E3" s="16"/>
      <c r="F3" s="16"/>
      <c r="G3" s="18"/>
      <c r="N3" s="19"/>
      <c r="R3" s="72"/>
      <c r="S3" s="72"/>
      <c r="T3" s="72"/>
      <c r="U3" s="72"/>
      <c r="V3" s="72"/>
      <c r="W3" s="72"/>
      <c r="X3" s="72"/>
      <c r="Y3" s="72"/>
      <c r="Z3" s="72"/>
      <c r="AA3" s="72"/>
    </row>
    <row r="4" spans="2:28 16382:16384" ht="15.75" customHeight="1">
      <c r="B4" s="15"/>
      <c r="C4" s="20" t="s">
        <v>1</v>
      </c>
      <c r="D4" s="21"/>
      <c r="E4" s="16"/>
      <c r="F4" s="16"/>
      <c r="G4" s="18"/>
      <c r="N4" s="19"/>
      <c r="R4" s="72"/>
      <c r="S4" s="72"/>
      <c r="T4" s="72"/>
      <c r="U4" s="72"/>
      <c r="V4" s="72"/>
      <c r="W4" s="72"/>
      <c r="X4" s="72"/>
      <c r="Y4" s="72"/>
      <c r="Z4" s="72"/>
      <c r="AA4" s="72"/>
    </row>
    <row r="5" spans="2:28 16382:16384" ht="24" customHeight="1">
      <c r="B5" s="15"/>
      <c r="N5" s="19"/>
      <c r="R5" s="22"/>
      <c r="S5" s="23"/>
      <c r="T5" s="22"/>
      <c r="U5" s="22"/>
      <c r="V5" s="18"/>
      <c r="W5" s="24"/>
      <c r="X5" s="24"/>
      <c r="Y5" s="24"/>
      <c r="Z5" s="25"/>
      <c r="AA5" s="22"/>
    </row>
    <row r="6" spans="2:28 16382:16384">
      <c r="B6" s="15"/>
      <c r="C6" s="73" t="s">
        <v>2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19"/>
      <c r="R6" s="74" t="s">
        <v>3</v>
      </c>
      <c r="S6" s="74"/>
      <c r="T6" s="74"/>
      <c r="U6" s="74"/>
      <c r="V6" s="74"/>
      <c r="W6" s="74"/>
      <c r="X6" s="74"/>
      <c r="Y6" s="74"/>
      <c r="Z6" s="74"/>
      <c r="AA6" s="74"/>
    </row>
    <row r="7" spans="2:28 16382:16384" ht="24" customHeight="1">
      <c r="B7" s="15"/>
      <c r="N7" s="19"/>
      <c r="R7" s="22"/>
      <c r="S7" s="23"/>
      <c r="T7" s="22"/>
      <c r="U7" s="22"/>
      <c r="V7" s="18"/>
      <c r="W7" s="24"/>
      <c r="X7" s="24"/>
      <c r="Y7" s="24"/>
      <c r="Z7" s="25"/>
      <c r="AA7" s="22"/>
    </row>
    <row r="8" spans="2:28 16382:16384" ht="24" customHeight="1">
      <c r="B8" s="15"/>
      <c r="C8" s="75" t="s">
        <v>4</v>
      </c>
      <c r="D8" s="75"/>
      <c r="E8" s="76"/>
      <c r="F8" s="76"/>
      <c r="G8" s="76"/>
      <c r="H8" s="76"/>
      <c r="I8" s="76"/>
      <c r="J8" s="76"/>
      <c r="N8" s="19"/>
      <c r="R8" s="22"/>
      <c r="S8" s="23"/>
      <c r="T8" s="22"/>
      <c r="U8" s="22"/>
      <c r="V8" s="18"/>
      <c r="W8" s="24"/>
      <c r="X8" s="24"/>
      <c r="Y8" s="24"/>
      <c r="Z8" s="25"/>
      <c r="AA8" s="22"/>
    </row>
    <row r="9" spans="2:28 16382:16384" ht="24" customHeight="1">
      <c r="B9" s="15"/>
      <c r="C9" s="75" t="s">
        <v>5</v>
      </c>
      <c r="D9" s="75"/>
      <c r="E9" s="77"/>
      <c r="F9" s="77"/>
      <c r="G9" s="77"/>
      <c r="H9" s="77"/>
      <c r="I9" s="77"/>
      <c r="J9" s="77"/>
      <c r="N9" s="19"/>
      <c r="R9" s="22"/>
      <c r="S9" s="23"/>
      <c r="T9" s="22"/>
      <c r="U9" s="22"/>
      <c r="V9" s="18"/>
      <c r="W9" s="24"/>
      <c r="X9" s="24"/>
      <c r="Y9" s="24"/>
      <c r="Z9" s="25"/>
      <c r="AA9" s="22"/>
    </row>
    <row r="10" spans="2:28 16382:16384" ht="41.25" customHeight="1">
      <c r="B10" s="15"/>
      <c r="C10" s="75" t="s">
        <v>6</v>
      </c>
      <c r="D10" s="75"/>
      <c r="E10" s="78"/>
      <c r="F10" s="78"/>
      <c r="G10" s="78"/>
      <c r="H10" s="78"/>
      <c r="I10" s="78"/>
      <c r="J10" s="78"/>
      <c r="N10" s="19"/>
      <c r="R10" s="22"/>
      <c r="S10" s="23"/>
      <c r="T10" s="22"/>
      <c r="U10" s="22"/>
      <c r="V10" s="18"/>
      <c r="W10" s="24"/>
      <c r="X10" s="24"/>
      <c r="Y10" s="24"/>
      <c r="Z10" s="25"/>
      <c r="AA10" s="22"/>
    </row>
    <row r="11" spans="2:28 16382:16384">
      <c r="B11" s="15"/>
      <c r="N11" s="19"/>
      <c r="R11" s="22"/>
      <c r="S11" s="23"/>
      <c r="T11" s="22"/>
      <c r="U11" s="22"/>
      <c r="V11" s="18"/>
      <c r="W11" s="24"/>
      <c r="X11" s="24"/>
      <c r="Y11" s="24"/>
      <c r="Z11" s="25"/>
      <c r="AA11" s="22"/>
    </row>
    <row r="12" spans="2:28 16382:16384" ht="133.5" customHeight="1">
      <c r="B12" s="15"/>
      <c r="C12" s="27" t="s">
        <v>7</v>
      </c>
      <c r="D12" s="28" t="s">
        <v>8</v>
      </c>
      <c r="E12" s="28" t="s">
        <v>9</v>
      </c>
      <c r="F12" s="27" t="s">
        <v>10</v>
      </c>
      <c r="G12" s="28" t="s">
        <v>11</v>
      </c>
      <c r="H12" s="29" t="s">
        <v>12</v>
      </c>
      <c r="I12" s="29" t="s">
        <v>13</v>
      </c>
      <c r="J12" s="27" t="s">
        <v>14</v>
      </c>
      <c r="K12" s="29" t="s">
        <v>15</v>
      </c>
      <c r="L12" s="27" t="s">
        <v>16</v>
      </c>
      <c r="M12" s="27" t="s">
        <v>17</v>
      </c>
      <c r="N12" s="19"/>
      <c r="R12" s="27" t="s">
        <v>7</v>
      </c>
      <c r="S12" s="28" t="s">
        <v>8</v>
      </c>
      <c r="T12" s="28" t="s">
        <v>9</v>
      </c>
      <c r="U12" s="28" t="s">
        <v>18</v>
      </c>
      <c r="V12" s="28" t="s">
        <v>19</v>
      </c>
      <c r="W12" s="28" t="s">
        <v>11</v>
      </c>
      <c r="X12" s="28" t="s">
        <v>20</v>
      </c>
      <c r="Y12" s="28" t="s">
        <v>21</v>
      </c>
      <c r="Z12" s="28" t="s">
        <v>15</v>
      </c>
      <c r="AA12" s="27" t="s">
        <v>22</v>
      </c>
    </row>
    <row r="13" spans="2:28 16382:16384" ht="27" customHeight="1">
      <c r="B13" s="15"/>
      <c r="C13" s="30">
        <v>1</v>
      </c>
      <c r="D13" s="30">
        <v>2</v>
      </c>
      <c r="E13" s="30">
        <v>3</v>
      </c>
      <c r="F13" s="30">
        <v>4</v>
      </c>
      <c r="G13" s="31">
        <v>5</v>
      </c>
      <c r="H13" s="30">
        <v>6</v>
      </c>
      <c r="I13" s="30">
        <v>7</v>
      </c>
      <c r="J13" s="30">
        <v>8</v>
      </c>
      <c r="K13" s="30">
        <v>9</v>
      </c>
      <c r="L13" s="30">
        <v>10</v>
      </c>
      <c r="M13" s="30">
        <v>11</v>
      </c>
      <c r="N13" s="19"/>
      <c r="R13" s="32">
        <v>1</v>
      </c>
      <c r="S13" s="32">
        <v>2</v>
      </c>
      <c r="T13" s="32">
        <v>3</v>
      </c>
      <c r="U13" s="32">
        <v>4</v>
      </c>
      <c r="V13" s="32">
        <v>5</v>
      </c>
      <c r="W13" s="31">
        <v>6</v>
      </c>
      <c r="X13" s="31">
        <v>7</v>
      </c>
      <c r="Y13" s="31">
        <v>8</v>
      </c>
      <c r="Z13" s="32">
        <v>9</v>
      </c>
      <c r="AA13" s="32">
        <v>10</v>
      </c>
    </row>
    <row r="14" spans="2:28 16382:16384" ht="51.75" customHeight="1">
      <c r="B14" s="15"/>
      <c r="C14" s="33" t="str">
        <f t="shared" ref="C14:C29" si="0">R14</f>
        <v>1.</v>
      </c>
      <c r="D14" s="34" t="str">
        <f t="shared" ref="D14:D29" si="1">S14</f>
        <v>Этап № 1. Монтаж  комплекта оборудования системы электроснабжения (включая ДГУ)</v>
      </c>
      <c r="E14" s="35" t="str">
        <f t="shared" ref="E14:E29" si="2">T14</f>
        <v>Национальный режим предоставляется</v>
      </c>
      <c r="F14" s="36" t="str">
        <f t="shared" ref="F14:F29" si="3">V14</f>
        <v>усл.ед.</v>
      </c>
      <c r="G14" s="37">
        <f t="shared" ref="G14:G29" si="4">W14</f>
        <v>1</v>
      </c>
      <c r="H14" s="38" t="s">
        <v>23</v>
      </c>
      <c r="I14" s="38" t="s">
        <v>23</v>
      </c>
      <c r="J14" s="38" t="s">
        <v>23</v>
      </c>
      <c r="K14" s="39">
        <f t="shared" ref="K14:K29" si="5">Z14</f>
        <v>540000</v>
      </c>
      <c r="L14" s="40">
        <v>0</v>
      </c>
      <c r="M14" s="41">
        <f t="shared" ref="M14:M29" si="6">L14*G14</f>
        <v>0</v>
      </c>
      <c r="N14" s="19"/>
      <c r="R14" s="42" t="s">
        <v>24</v>
      </c>
      <c r="S14" s="43" t="s">
        <v>25</v>
      </c>
      <c r="T14" s="44" t="s">
        <v>26</v>
      </c>
      <c r="U14" s="45" t="s">
        <v>27</v>
      </c>
      <c r="V14" s="42" t="s">
        <v>28</v>
      </c>
      <c r="W14" s="42">
        <v>1</v>
      </c>
      <c r="X14" s="46" t="s">
        <v>29</v>
      </c>
      <c r="Y14" s="46" t="s">
        <v>30</v>
      </c>
      <c r="Z14" s="41">
        <v>540000</v>
      </c>
      <c r="AA14" s="41">
        <f t="shared" ref="AA14:AA29" si="7">Z14*W14</f>
        <v>540000</v>
      </c>
      <c r="AB14" s="47"/>
      <c r="XFB14" s="48"/>
      <c r="XFC14" s="48"/>
      <c r="XFD14" s="48"/>
    </row>
    <row r="15" spans="2:28 16382:16384" ht="53.25" customHeight="1">
      <c r="B15" s="15"/>
      <c r="C15" s="33" t="str">
        <f t="shared" si="0"/>
        <v>2.</v>
      </c>
      <c r="D15" s="34" t="str">
        <f t="shared" si="1"/>
        <v>Этап № 2. Пуско-наладка комплекта оборудования системы электроснабжения (включая ДГУ)</v>
      </c>
      <c r="E15" s="35" t="str">
        <f t="shared" si="2"/>
        <v>Национальный режим предоставляется</v>
      </c>
      <c r="F15" s="36" t="str">
        <f t="shared" si="3"/>
        <v>усл.ед.</v>
      </c>
      <c r="G15" s="37">
        <f t="shared" si="4"/>
        <v>1</v>
      </c>
      <c r="H15" s="38" t="s">
        <v>23</v>
      </c>
      <c r="I15" s="38" t="s">
        <v>23</v>
      </c>
      <c r="J15" s="38" t="s">
        <v>23</v>
      </c>
      <c r="K15" s="39">
        <f t="shared" si="5"/>
        <v>520000</v>
      </c>
      <c r="L15" s="40">
        <v>0</v>
      </c>
      <c r="M15" s="41">
        <f t="shared" si="6"/>
        <v>0</v>
      </c>
      <c r="N15" s="19"/>
      <c r="R15" s="49" t="s">
        <v>31</v>
      </c>
      <c r="S15" s="43" t="s">
        <v>32</v>
      </c>
      <c r="T15" s="44" t="s">
        <v>26</v>
      </c>
      <c r="U15" s="45" t="s">
        <v>27</v>
      </c>
      <c r="V15" s="42" t="s">
        <v>28</v>
      </c>
      <c r="W15" s="50">
        <v>1</v>
      </c>
      <c r="X15" s="46" t="s">
        <v>29</v>
      </c>
      <c r="Y15" s="46" t="s">
        <v>30</v>
      </c>
      <c r="Z15" s="41">
        <v>520000</v>
      </c>
      <c r="AA15" s="41">
        <f t="shared" si="7"/>
        <v>520000</v>
      </c>
    </row>
    <row r="16" spans="2:28 16382:16384" ht="53.25" customHeight="1">
      <c r="B16" s="15"/>
      <c r="C16" s="33" t="str">
        <f t="shared" si="0"/>
        <v>3.</v>
      </c>
      <c r="D16" s="34" t="str">
        <f t="shared" si="1"/>
        <v>Этап № 3. Пуско-наладка комплекта оборудования системы бесперебойного электроснабжения</v>
      </c>
      <c r="E16" s="35" t="str">
        <f t="shared" si="2"/>
        <v>Национальный режим предоставляется</v>
      </c>
      <c r="F16" s="36" t="str">
        <f t="shared" si="3"/>
        <v>усл.ед.</v>
      </c>
      <c r="G16" s="37">
        <f t="shared" si="4"/>
        <v>1</v>
      </c>
      <c r="H16" s="38" t="s">
        <v>23</v>
      </c>
      <c r="I16" s="38" t="s">
        <v>23</v>
      </c>
      <c r="J16" s="38" t="s">
        <v>23</v>
      </c>
      <c r="K16" s="39">
        <f t="shared" si="5"/>
        <v>540000</v>
      </c>
      <c r="L16" s="40">
        <v>0</v>
      </c>
      <c r="M16" s="41">
        <f t="shared" si="6"/>
        <v>0</v>
      </c>
      <c r="N16" s="19"/>
      <c r="R16" s="49" t="s">
        <v>33</v>
      </c>
      <c r="S16" s="43" t="s">
        <v>34</v>
      </c>
      <c r="T16" s="44" t="s">
        <v>26</v>
      </c>
      <c r="U16" s="45" t="s">
        <v>27</v>
      </c>
      <c r="V16" s="42" t="s">
        <v>28</v>
      </c>
      <c r="W16" s="51">
        <v>1</v>
      </c>
      <c r="X16" s="46" t="s">
        <v>29</v>
      </c>
      <c r="Y16" s="46" t="s">
        <v>30</v>
      </c>
      <c r="Z16" s="41">
        <v>540000</v>
      </c>
      <c r="AA16" s="41">
        <f t="shared" si="7"/>
        <v>540000</v>
      </c>
    </row>
    <row r="17" spans="2:27" ht="53.25" customHeight="1">
      <c r="B17" s="15"/>
      <c r="C17" s="33" t="str">
        <f t="shared" si="0"/>
        <v>4.</v>
      </c>
      <c r="D17" s="34" t="str">
        <f t="shared" si="1"/>
        <v>Этап № 4. Пуско-наладка комплекта оборудования освещения</v>
      </c>
      <c r="E17" s="35" t="str">
        <f t="shared" si="2"/>
        <v>Национальный режим предоставляется</v>
      </c>
      <c r="F17" s="36" t="str">
        <f t="shared" si="3"/>
        <v>усл.ед.</v>
      </c>
      <c r="G17" s="37">
        <f t="shared" si="4"/>
        <v>1</v>
      </c>
      <c r="H17" s="38" t="s">
        <v>23</v>
      </c>
      <c r="I17" s="38" t="s">
        <v>23</v>
      </c>
      <c r="J17" s="38" t="s">
        <v>23</v>
      </c>
      <c r="K17" s="39">
        <f t="shared" si="5"/>
        <v>25000</v>
      </c>
      <c r="L17" s="40">
        <v>0</v>
      </c>
      <c r="M17" s="41">
        <f t="shared" si="6"/>
        <v>0</v>
      </c>
      <c r="N17" s="19"/>
      <c r="R17" s="42" t="s">
        <v>35</v>
      </c>
      <c r="S17" s="43" t="s">
        <v>36</v>
      </c>
      <c r="T17" s="44" t="s">
        <v>26</v>
      </c>
      <c r="U17" s="45" t="s">
        <v>27</v>
      </c>
      <c r="V17" s="42" t="s">
        <v>28</v>
      </c>
      <c r="W17" s="51">
        <v>1</v>
      </c>
      <c r="X17" s="46" t="s">
        <v>29</v>
      </c>
      <c r="Y17" s="46" t="s">
        <v>30</v>
      </c>
      <c r="Z17" s="41">
        <v>25000</v>
      </c>
      <c r="AA17" s="41">
        <f t="shared" si="7"/>
        <v>25000</v>
      </c>
    </row>
    <row r="18" spans="2:27" ht="53.25" customHeight="1">
      <c r="B18" s="15"/>
      <c r="C18" s="33" t="str">
        <f t="shared" si="0"/>
        <v>5.</v>
      </c>
      <c r="D18" s="34" t="str">
        <f t="shared" si="1"/>
        <v>Этап № 5. Пуско-наладка комплекта системы вентиляции и кондиционирования</v>
      </c>
      <c r="E18" s="35" t="str">
        <f t="shared" si="2"/>
        <v>Национальный режим предоставляется</v>
      </c>
      <c r="F18" s="36" t="str">
        <f t="shared" si="3"/>
        <v>усл.ед.</v>
      </c>
      <c r="G18" s="37">
        <f t="shared" si="4"/>
        <v>1</v>
      </c>
      <c r="H18" s="38" t="s">
        <v>23</v>
      </c>
      <c r="I18" s="38" t="s">
        <v>23</v>
      </c>
      <c r="J18" s="38" t="s">
        <v>23</v>
      </c>
      <c r="K18" s="39">
        <f t="shared" si="5"/>
        <v>490000</v>
      </c>
      <c r="L18" s="40">
        <v>0</v>
      </c>
      <c r="M18" s="41">
        <f t="shared" si="6"/>
        <v>0</v>
      </c>
      <c r="N18" s="19"/>
      <c r="R18" s="49" t="s">
        <v>37</v>
      </c>
      <c r="S18" s="43" t="s">
        <v>38</v>
      </c>
      <c r="T18" s="44" t="s">
        <v>26</v>
      </c>
      <c r="U18" s="45" t="s">
        <v>27</v>
      </c>
      <c r="V18" s="42" t="s">
        <v>28</v>
      </c>
      <c r="W18" s="51">
        <v>1</v>
      </c>
      <c r="X18" s="46" t="s">
        <v>29</v>
      </c>
      <c r="Y18" s="46" t="s">
        <v>30</v>
      </c>
      <c r="Z18" s="41">
        <v>490000</v>
      </c>
      <c r="AA18" s="41">
        <f t="shared" si="7"/>
        <v>490000</v>
      </c>
    </row>
    <row r="19" spans="2:27" ht="53.25" customHeight="1">
      <c r="B19" s="15"/>
      <c r="C19" s="33" t="str">
        <f t="shared" si="0"/>
        <v>6.</v>
      </c>
      <c r="D19" s="34" t="str">
        <f t="shared" si="1"/>
        <v>Этап № 6. Монтаж и наладка СКС (включая монтажные конструктивы)</v>
      </c>
      <c r="E19" s="35" t="str">
        <f t="shared" si="2"/>
        <v>Национальный режим предоставляется</v>
      </c>
      <c r="F19" s="36" t="str">
        <f t="shared" si="3"/>
        <v>усл.ед.</v>
      </c>
      <c r="G19" s="37">
        <f t="shared" si="4"/>
        <v>1</v>
      </c>
      <c r="H19" s="38" t="s">
        <v>23</v>
      </c>
      <c r="I19" s="38" t="s">
        <v>23</v>
      </c>
      <c r="J19" s="38" t="s">
        <v>23</v>
      </c>
      <c r="K19" s="39">
        <f t="shared" si="5"/>
        <v>2478000</v>
      </c>
      <c r="L19" s="40">
        <v>0</v>
      </c>
      <c r="M19" s="41">
        <f t="shared" si="6"/>
        <v>0</v>
      </c>
      <c r="N19" s="19"/>
      <c r="R19" s="49" t="s">
        <v>39</v>
      </c>
      <c r="S19" s="43" t="s">
        <v>40</v>
      </c>
      <c r="T19" s="44" t="s">
        <v>26</v>
      </c>
      <c r="U19" s="45" t="s">
        <v>27</v>
      </c>
      <c r="V19" s="42" t="s">
        <v>28</v>
      </c>
      <c r="W19" s="51">
        <v>1</v>
      </c>
      <c r="X19" s="46" t="s">
        <v>29</v>
      </c>
      <c r="Y19" s="46" t="s">
        <v>30</v>
      </c>
      <c r="Z19" s="41">
        <f>1788000+690000</f>
        <v>2478000</v>
      </c>
      <c r="AA19" s="41">
        <f t="shared" si="7"/>
        <v>2478000</v>
      </c>
    </row>
    <row r="20" spans="2:27" ht="53.25" customHeight="1">
      <c r="B20" s="15"/>
      <c r="C20" s="33" t="str">
        <f t="shared" si="0"/>
        <v>7.</v>
      </c>
      <c r="D20" s="34" t="str">
        <f t="shared" si="1"/>
        <v>Этап № 7. Пуско-наладка системы контроля управления доступом (включая оборудование системы охранного видеонаблюдения, оборудование системы охранной сигнализации)</v>
      </c>
      <c r="E20" s="35" t="str">
        <f t="shared" si="2"/>
        <v>Национальный режим предоставляется</v>
      </c>
      <c r="F20" s="36" t="str">
        <f t="shared" si="3"/>
        <v>усл.ед.</v>
      </c>
      <c r="G20" s="37">
        <f t="shared" si="4"/>
        <v>1</v>
      </c>
      <c r="H20" s="38" t="s">
        <v>23</v>
      </c>
      <c r="I20" s="38" t="s">
        <v>23</v>
      </c>
      <c r="J20" s="38" t="s">
        <v>23</v>
      </c>
      <c r="K20" s="39">
        <f t="shared" si="5"/>
        <v>54942</v>
      </c>
      <c r="L20" s="40">
        <v>0</v>
      </c>
      <c r="M20" s="41">
        <f t="shared" si="6"/>
        <v>0</v>
      </c>
      <c r="N20" s="19"/>
      <c r="R20" s="42" t="s">
        <v>41</v>
      </c>
      <c r="S20" s="43" t="s">
        <v>42</v>
      </c>
      <c r="T20" s="44" t="s">
        <v>26</v>
      </c>
      <c r="U20" s="45" t="s">
        <v>27</v>
      </c>
      <c r="V20" s="42" t="s">
        <v>28</v>
      </c>
      <c r="W20" s="51">
        <v>1</v>
      </c>
      <c r="X20" s="46" t="s">
        <v>29</v>
      </c>
      <c r="Y20" s="46" t="s">
        <v>30</v>
      </c>
      <c r="Z20" s="41">
        <v>54942</v>
      </c>
      <c r="AA20" s="41">
        <f t="shared" si="7"/>
        <v>54942</v>
      </c>
    </row>
    <row r="21" spans="2:27" ht="53.25" customHeight="1">
      <c r="B21" s="15"/>
      <c r="C21" s="33" t="str">
        <f t="shared" si="0"/>
        <v>8.</v>
      </c>
      <c r="D21" s="34" t="str">
        <f t="shared" si="1"/>
        <v>Этап № 8. Пуско-наладка системы пожаротушения (включая Система оповещения и управления эвакуацией людей при пожаре)</v>
      </c>
      <c r="E21" s="35" t="str">
        <f t="shared" si="2"/>
        <v>Национальный режим предоставляется</v>
      </c>
      <c r="F21" s="36" t="str">
        <f t="shared" si="3"/>
        <v>усл.ед.</v>
      </c>
      <c r="G21" s="37">
        <f t="shared" si="4"/>
        <v>1</v>
      </c>
      <c r="H21" s="38" t="s">
        <v>23</v>
      </c>
      <c r="I21" s="38" t="s">
        <v>23</v>
      </c>
      <c r="J21" s="38" t="s">
        <v>23</v>
      </c>
      <c r="K21" s="39">
        <f t="shared" si="5"/>
        <v>700000</v>
      </c>
      <c r="L21" s="40">
        <v>0</v>
      </c>
      <c r="M21" s="41">
        <f t="shared" si="6"/>
        <v>0</v>
      </c>
      <c r="N21" s="19"/>
      <c r="R21" s="49" t="s">
        <v>43</v>
      </c>
      <c r="S21" s="43" t="s">
        <v>44</v>
      </c>
      <c r="T21" s="44" t="s">
        <v>26</v>
      </c>
      <c r="U21" s="45" t="s">
        <v>27</v>
      </c>
      <c r="V21" s="42" t="s">
        <v>28</v>
      </c>
      <c r="W21" s="51">
        <v>1</v>
      </c>
      <c r="X21" s="46" t="s">
        <v>29</v>
      </c>
      <c r="Y21" s="46" t="s">
        <v>30</v>
      </c>
      <c r="Z21" s="41">
        <v>700000</v>
      </c>
      <c r="AA21" s="41">
        <f t="shared" si="7"/>
        <v>700000</v>
      </c>
    </row>
    <row r="22" spans="2:27" ht="53.25" customHeight="1">
      <c r="B22" s="15"/>
      <c r="C22" s="33" t="str">
        <f t="shared" si="0"/>
        <v>9.</v>
      </c>
      <c r="D22" s="34" t="str">
        <f t="shared" si="1"/>
        <v>Этап № 9. Монтаж системы мониторинга</v>
      </c>
      <c r="E22" s="35" t="str">
        <f t="shared" si="2"/>
        <v>Национальный режим предоставляется</v>
      </c>
      <c r="F22" s="36" t="str">
        <f t="shared" si="3"/>
        <v>усл.ед.</v>
      </c>
      <c r="G22" s="37">
        <f t="shared" si="4"/>
        <v>1</v>
      </c>
      <c r="H22" s="38"/>
      <c r="I22" s="38"/>
      <c r="J22" s="38"/>
      <c r="K22" s="39">
        <f t="shared" si="5"/>
        <v>240000</v>
      </c>
      <c r="L22" s="40">
        <v>0</v>
      </c>
      <c r="M22" s="41">
        <f t="shared" si="6"/>
        <v>0</v>
      </c>
      <c r="N22" s="19"/>
      <c r="R22" s="49" t="s">
        <v>45</v>
      </c>
      <c r="S22" s="43" t="s">
        <v>46</v>
      </c>
      <c r="T22" s="44" t="s">
        <v>26</v>
      </c>
      <c r="U22" s="45" t="s">
        <v>27</v>
      </c>
      <c r="V22" s="42" t="s">
        <v>28</v>
      </c>
      <c r="W22" s="51">
        <v>1</v>
      </c>
      <c r="X22" s="46" t="s">
        <v>29</v>
      </c>
      <c r="Y22" s="46" t="s">
        <v>30</v>
      </c>
      <c r="Z22" s="41">
        <v>240000</v>
      </c>
      <c r="AA22" s="41">
        <f t="shared" si="7"/>
        <v>240000</v>
      </c>
    </row>
    <row r="23" spans="2:27" ht="53.25" customHeight="1">
      <c r="B23" s="15"/>
      <c r="C23" s="33" t="str">
        <f t="shared" si="0"/>
        <v>10.</v>
      </c>
      <c r="D23" s="34" t="str">
        <f t="shared" si="1"/>
        <v>Этап № 10. Пуско-наладка системы мониторинга</v>
      </c>
      <c r="E23" s="35" t="str">
        <f t="shared" si="2"/>
        <v>Национальный режим предоставляется</v>
      </c>
      <c r="F23" s="36" t="str">
        <f t="shared" si="3"/>
        <v>усл.ед.</v>
      </c>
      <c r="G23" s="37">
        <f t="shared" si="4"/>
        <v>1</v>
      </c>
      <c r="H23" s="38"/>
      <c r="I23" s="38"/>
      <c r="J23" s="38"/>
      <c r="K23" s="39">
        <f t="shared" si="5"/>
        <v>300000.71999999997</v>
      </c>
      <c r="L23" s="40">
        <v>0</v>
      </c>
      <c r="M23" s="41">
        <f t="shared" si="6"/>
        <v>0</v>
      </c>
      <c r="N23" s="19"/>
      <c r="R23" s="42" t="s">
        <v>47</v>
      </c>
      <c r="S23" s="43" t="s">
        <v>48</v>
      </c>
      <c r="T23" s="44" t="s">
        <v>26</v>
      </c>
      <c r="U23" s="45" t="s">
        <v>27</v>
      </c>
      <c r="V23" s="42" t="s">
        <v>28</v>
      </c>
      <c r="W23" s="51">
        <v>1</v>
      </c>
      <c r="X23" s="46" t="s">
        <v>29</v>
      </c>
      <c r="Y23" s="46" t="s">
        <v>30</v>
      </c>
      <c r="Z23" s="41">
        <v>300000.71999999997</v>
      </c>
      <c r="AA23" s="41">
        <f t="shared" si="7"/>
        <v>300000.71999999997</v>
      </c>
    </row>
    <row r="24" spans="2:27" ht="53.25" customHeight="1">
      <c r="B24" s="15"/>
      <c r="C24" s="33" t="str">
        <f t="shared" si="0"/>
        <v>11.</v>
      </c>
      <c r="D24" s="70" t="str">
        <f t="shared" si="1"/>
        <v>Партия № 1. Комплект оборудования системы бесперебойного электроснабжения</v>
      </c>
      <c r="E24" s="35" t="str">
        <f t="shared" si="2"/>
        <v>Национальный режим не предоставляется - ограничение</v>
      </c>
      <c r="F24" s="36" t="str">
        <f t="shared" si="3"/>
        <v>компл.</v>
      </c>
      <c r="G24" s="37">
        <f t="shared" si="4"/>
        <v>1</v>
      </c>
      <c r="H24" s="52" t="s">
        <v>23</v>
      </c>
      <c r="I24" s="52" t="s">
        <v>23</v>
      </c>
      <c r="J24" s="52" t="s">
        <v>23</v>
      </c>
      <c r="K24" s="39">
        <f t="shared" si="5"/>
        <v>83745850.599999994</v>
      </c>
      <c r="L24" s="40">
        <v>0</v>
      </c>
      <c r="M24" s="41">
        <f t="shared" si="6"/>
        <v>0</v>
      </c>
      <c r="N24" s="19"/>
      <c r="R24" s="49" t="s">
        <v>49</v>
      </c>
      <c r="S24" s="43" t="s">
        <v>50</v>
      </c>
      <c r="T24" s="44" t="s">
        <v>51</v>
      </c>
      <c r="U24" s="44" t="s">
        <v>52</v>
      </c>
      <c r="V24" s="42" t="s">
        <v>53</v>
      </c>
      <c r="W24" s="51">
        <v>1</v>
      </c>
      <c r="X24" s="46" t="s">
        <v>54</v>
      </c>
      <c r="Y24" s="46" t="s">
        <v>30</v>
      </c>
      <c r="Z24" s="41">
        <v>83745850.599999994</v>
      </c>
      <c r="AA24" s="41">
        <f t="shared" si="7"/>
        <v>83745850.599999994</v>
      </c>
    </row>
    <row r="25" spans="2:27" ht="53.25" customHeight="1">
      <c r="B25" s="15"/>
      <c r="C25" s="33" t="str">
        <f t="shared" si="0"/>
        <v>12.</v>
      </c>
      <c r="D25" s="70" t="str">
        <f t="shared" si="1"/>
        <v>Партия № 2. Комплект оборудования дизель-генераторной установки (кабели, материалы)</v>
      </c>
      <c r="E25" s="35" t="str">
        <f t="shared" si="2"/>
        <v>Национальный режим не предоставляется - ограничение</v>
      </c>
      <c r="F25" s="36" t="str">
        <f t="shared" si="3"/>
        <v>компл.</v>
      </c>
      <c r="G25" s="37">
        <f t="shared" si="4"/>
        <v>1</v>
      </c>
      <c r="H25" s="52" t="s">
        <v>23</v>
      </c>
      <c r="I25" s="52" t="s">
        <v>23</v>
      </c>
      <c r="J25" s="52" t="s">
        <v>23</v>
      </c>
      <c r="K25" s="39">
        <f t="shared" si="5"/>
        <v>18726536.57</v>
      </c>
      <c r="L25" s="40">
        <v>0</v>
      </c>
      <c r="M25" s="41">
        <f t="shared" si="6"/>
        <v>0</v>
      </c>
      <c r="N25" s="19"/>
      <c r="R25" s="49" t="s">
        <v>55</v>
      </c>
      <c r="S25" s="43" t="s">
        <v>56</v>
      </c>
      <c r="T25" s="44" t="s">
        <v>51</v>
      </c>
      <c r="U25" s="53" t="s">
        <v>57</v>
      </c>
      <c r="V25" s="42" t="s">
        <v>53</v>
      </c>
      <c r="W25" s="51">
        <v>1</v>
      </c>
      <c r="X25" s="46" t="s">
        <v>54</v>
      </c>
      <c r="Y25" s="46" t="s">
        <v>30</v>
      </c>
      <c r="Z25" s="41">
        <v>18726536.57</v>
      </c>
      <c r="AA25" s="41">
        <f t="shared" si="7"/>
        <v>18726536.57</v>
      </c>
    </row>
    <row r="26" spans="2:27" ht="53.25" customHeight="1">
      <c r="B26" s="15"/>
      <c r="C26" s="33" t="str">
        <f t="shared" si="0"/>
        <v>13.</v>
      </c>
      <c r="D26" s="70" t="str">
        <f t="shared" si="1"/>
        <v>Партия № 3. Комплект оборудования СКС (лотки, кабели медные, кабели оптические, материалы)</v>
      </c>
      <c r="E26" s="35" t="str">
        <f t="shared" si="2"/>
        <v>Национальный режим не предоставляется - ограничение</v>
      </c>
      <c r="F26" s="36" t="str">
        <f t="shared" si="3"/>
        <v>компл.</v>
      </c>
      <c r="G26" s="37">
        <f t="shared" si="4"/>
        <v>1</v>
      </c>
      <c r="H26" s="52" t="s">
        <v>23</v>
      </c>
      <c r="I26" s="52" t="s">
        <v>23</v>
      </c>
      <c r="J26" s="52" t="s">
        <v>23</v>
      </c>
      <c r="K26" s="39">
        <f t="shared" si="5"/>
        <v>38943576</v>
      </c>
      <c r="L26" s="40">
        <v>0</v>
      </c>
      <c r="M26" s="41">
        <f t="shared" si="6"/>
        <v>0</v>
      </c>
      <c r="N26" s="19"/>
      <c r="R26" s="42" t="s">
        <v>58</v>
      </c>
      <c r="S26" s="43" t="s">
        <v>59</v>
      </c>
      <c r="T26" s="44" t="s">
        <v>51</v>
      </c>
      <c r="U26" s="45" t="s">
        <v>60</v>
      </c>
      <c r="V26" s="42" t="s">
        <v>53</v>
      </c>
      <c r="W26" s="54">
        <v>1</v>
      </c>
      <c r="X26" s="46" t="s">
        <v>54</v>
      </c>
      <c r="Y26" s="46" t="s">
        <v>30</v>
      </c>
      <c r="Z26" s="41">
        <v>38943576</v>
      </c>
      <c r="AA26" s="41">
        <f t="shared" si="7"/>
        <v>38943576</v>
      </c>
    </row>
    <row r="27" spans="2:27" ht="53.25" customHeight="1">
      <c r="B27" s="15"/>
      <c r="C27" s="33" t="str">
        <f t="shared" si="0"/>
        <v>14.</v>
      </c>
      <c r="D27" s="70" t="str">
        <f t="shared" si="1"/>
        <v>Партия № 4. Комплект оборудования монтажных конструктивов (материалы)</v>
      </c>
      <c r="E27" s="35" t="str">
        <f t="shared" si="2"/>
        <v>Национальный режим не предоставляется - ограничение</v>
      </c>
      <c r="F27" s="36" t="str">
        <f t="shared" si="3"/>
        <v>компл.</v>
      </c>
      <c r="G27" s="37">
        <f t="shared" si="4"/>
        <v>1</v>
      </c>
      <c r="H27" s="52" t="s">
        <v>23</v>
      </c>
      <c r="I27" s="52" t="s">
        <v>23</v>
      </c>
      <c r="J27" s="52" t="s">
        <v>23</v>
      </c>
      <c r="K27" s="39">
        <f t="shared" si="5"/>
        <v>43638034.600000001</v>
      </c>
      <c r="L27" s="40">
        <v>0</v>
      </c>
      <c r="M27" s="41">
        <f t="shared" si="6"/>
        <v>0</v>
      </c>
      <c r="N27" s="19"/>
      <c r="R27" s="49" t="s">
        <v>61</v>
      </c>
      <c r="S27" s="43" t="s">
        <v>62</v>
      </c>
      <c r="T27" s="44" t="s">
        <v>51</v>
      </c>
      <c r="U27" s="45" t="s">
        <v>63</v>
      </c>
      <c r="V27" s="42" t="s">
        <v>53</v>
      </c>
      <c r="W27" s="51">
        <v>1</v>
      </c>
      <c r="X27" s="46" t="s">
        <v>54</v>
      </c>
      <c r="Y27" s="46" t="s">
        <v>30</v>
      </c>
      <c r="Z27" s="41">
        <v>43638034.600000001</v>
      </c>
      <c r="AA27" s="41">
        <f t="shared" si="7"/>
        <v>43638034.600000001</v>
      </c>
    </row>
    <row r="28" spans="2:27" ht="53.25" customHeight="1">
      <c r="B28" s="15"/>
      <c r="C28" s="33" t="str">
        <f t="shared" si="0"/>
        <v>15.</v>
      </c>
      <c r="D28" s="70" t="str">
        <f t="shared" si="1"/>
        <v>Партия № 5. Комплект оборудования системы мониторинга</v>
      </c>
      <c r="E28" s="35" t="str">
        <f t="shared" si="2"/>
        <v>Национальный режим не предоставляется - ограничение</v>
      </c>
      <c r="F28" s="36" t="str">
        <f t="shared" si="3"/>
        <v>компл.</v>
      </c>
      <c r="G28" s="37">
        <f t="shared" si="4"/>
        <v>1</v>
      </c>
      <c r="H28" s="52" t="s">
        <v>23</v>
      </c>
      <c r="I28" s="52" t="s">
        <v>23</v>
      </c>
      <c r="J28" s="52" t="s">
        <v>23</v>
      </c>
      <c r="K28" s="39">
        <f t="shared" si="5"/>
        <v>5748518.9900000002</v>
      </c>
      <c r="L28" s="40">
        <v>0</v>
      </c>
      <c r="M28" s="41">
        <f t="shared" si="6"/>
        <v>0</v>
      </c>
      <c r="N28" s="19"/>
      <c r="R28" s="49" t="s">
        <v>64</v>
      </c>
      <c r="S28" s="43" t="s">
        <v>65</v>
      </c>
      <c r="T28" s="44" t="s">
        <v>51</v>
      </c>
      <c r="U28" s="45" t="s">
        <v>66</v>
      </c>
      <c r="V28" s="42" t="s">
        <v>53</v>
      </c>
      <c r="W28" s="51">
        <v>1</v>
      </c>
      <c r="X28" s="46" t="s">
        <v>54</v>
      </c>
      <c r="Y28" s="46" t="s">
        <v>30</v>
      </c>
      <c r="Z28" s="41">
        <v>5748518.9900000002</v>
      </c>
      <c r="AA28" s="41">
        <f t="shared" si="7"/>
        <v>5748518.9900000002</v>
      </c>
    </row>
    <row r="29" spans="2:27" ht="53.25" customHeight="1">
      <c r="B29" s="15"/>
      <c r="C29" s="33" t="str">
        <f t="shared" si="0"/>
        <v>16.</v>
      </c>
      <c r="D29" s="70" t="str">
        <f t="shared" si="1"/>
        <v>Партия № 6. Комплект ПО системы мониторинга</v>
      </c>
      <c r="E29" s="35" t="str">
        <f t="shared" si="2"/>
        <v>Национальный режим не предоставлется - запрет</v>
      </c>
      <c r="F29" s="36" t="str">
        <f t="shared" si="3"/>
        <v>компл.</v>
      </c>
      <c r="G29" s="37">
        <f t="shared" si="4"/>
        <v>1</v>
      </c>
      <c r="H29" s="52" t="s">
        <v>23</v>
      </c>
      <c r="I29" s="52" t="s">
        <v>23</v>
      </c>
      <c r="J29" s="52" t="s">
        <v>23</v>
      </c>
      <c r="K29" s="39">
        <f t="shared" si="5"/>
        <v>9167026.3800000008</v>
      </c>
      <c r="L29" s="40">
        <v>0</v>
      </c>
      <c r="M29" s="41">
        <f t="shared" si="6"/>
        <v>0</v>
      </c>
      <c r="N29" s="19"/>
      <c r="R29" s="42" t="s">
        <v>67</v>
      </c>
      <c r="S29" s="43" t="s">
        <v>68</v>
      </c>
      <c r="T29" s="44" t="s">
        <v>69</v>
      </c>
      <c r="U29" s="45" t="s">
        <v>70</v>
      </c>
      <c r="V29" s="42" t="s">
        <v>53</v>
      </c>
      <c r="W29" s="51">
        <v>1</v>
      </c>
      <c r="X29" s="46" t="s">
        <v>54</v>
      </c>
      <c r="Y29" s="46" t="s">
        <v>30</v>
      </c>
      <c r="Z29" s="41">
        <v>9167026.3800000008</v>
      </c>
      <c r="AA29" s="41">
        <f t="shared" si="7"/>
        <v>9167026.3800000008</v>
      </c>
    </row>
    <row r="30" spans="2:27">
      <c r="B30" s="15"/>
      <c r="C30" s="79" t="s">
        <v>71</v>
      </c>
      <c r="D30" s="79"/>
      <c r="E30" s="79"/>
      <c r="F30" s="79"/>
      <c r="G30" s="79"/>
      <c r="H30" s="79"/>
      <c r="I30" s="79"/>
      <c r="J30" s="79"/>
      <c r="K30" s="82" t="s">
        <v>72</v>
      </c>
      <c r="L30" s="82"/>
      <c r="M30" s="55">
        <f>SUM(M14:M23)+M24+M25+M26+M27+M28+M29</f>
        <v>0</v>
      </c>
      <c r="N30" s="19"/>
      <c r="R30" s="83" t="s">
        <v>73</v>
      </c>
      <c r="S30" s="83"/>
      <c r="T30" s="83"/>
      <c r="U30" s="83"/>
      <c r="V30" s="83"/>
      <c r="W30" s="56"/>
      <c r="X30" s="56"/>
      <c r="Y30" s="56"/>
      <c r="Z30" s="56" t="s">
        <v>72</v>
      </c>
      <c r="AA30" s="58">
        <f>SUM(AA14:AA29)</f>
        <v>205857485.85999998</v>
      </c>
    </row>
    <row r="31" spans="2:27" ht="31.5">
      <c r="B31" s="15"/>
      <c r="C31" s="79"/>
      <c r="D31" s="79"/>
      <c r="E31" s="79"/>
      <c r="F31" s="79"/>
      <c r="G31" s="79"/>
      <c r="H31" s="79"/>
      <c r="I31" s="79"/>
      <c r="J31" s="79"/>
      <c r="K31" s="57" t="str">
        <f>Z31</f>
        <v>Кроме того (поз.1-15), НДС:</v>
      </c>
      <c r="L31" s="71">
        <v>0.22</v>
      </c>
      <c r="M31" s="58">
        <f>SUM(M14:M28)*L31</f>
        <v>0</v>
      </c>
      <c r="N31" s="19"/>
      <c r="R31" s="83"/>
      <c r="S31" s="83"/>
      <c r="T31" s="83"/>
      <c r="U31" s="83"/>
      <c r="V31" s="83"/>
      <c r="W31" s="59">
        <v>0.22</v>
      </c>
      <c r="X31" s="59"/>
      <c r="Y31" s="59"/>
      <c r="Z31" s="60" t="s">
        <v>74</v>
      </c>
      <c r="AA31" s="58">
        <f>SUM(AA14:AA28)*0.22</f>
        <v>43271901.085599996</v>
      </c>
    </row>
    <row r="32" spans="2:27">
      <c r="B32" s="15"/>
      <c r="C32" s="79"/>
      <c r="D32" s="79"/>
      <c r="E32" s="79"/>
      <c r="F32" s="79"/>
      <c r="G32" s="79"/>
      <c r="H32" s="79"/>
      <c r="I32" s="79"/>
      <c r="J32" s="79"/>
      <c r="K32" s="82" t="s">
        <v>75</v>
      </c>
      <c r="L32" s="82"/>
      <c r="M32" s="55">
        <f>SUM(M30:M31)</f>
        <v>0</v>
      </c>
      <c r="N32" s="19"/>
      <c r="R32" s="83"/>
      <c r="S32" s="83"/>
      <c r="T32" s="83"/>
      <c r="U32" s="83"/>
      <c r="V32" s="83"/>
      <c r="W32" s="56"/>
      <c r="X32" s="56"/>
      <c r="Y32" s="56"/>
      <c r="Z32" s="56" t="s">
        <v>75</v>
      </c>
      <c r="AA32" s="55">
        <f>SUM(AA30:AA31)</f>
        <v>249129386.94559997</v>
      </c>
    </row>
    <row r="33" spans="2:27">
      <c r="B33" s="15"/>
      <c r="N33" s="19"/>
      <c r="R33" s="22"/>
      <c r="S33" s="23"/>
      <c r="T33" s="22"/>
      <c r="U33" s="22"/>
      <c r="V33" s="18"/>
      <c r="W33" s="24"/>
      <c r="X33" s="24"/>
      <c r="Y33" s="24"/>
      <c r="Z33" s="25"/>
      <c r="AA33" s="22"/>
    </row>
    <row r="34" spans="2:27">
      <c r="B34" s="15"/>
      <c r="C34" s="76"/>
      <c r="D34" s="76"/>
      <c r="E34" s="76"/>
      <c r="F34" s="26"/>
      <c r="H34" s="61"/>
      <c r="J34" s="84"/>
      <c r="K34" s="84"/>
      <c r="L34" s="84"/>
      <c r="M34" s="84"/>
      <c r="N34" s="19"/>
      <c r="R34" s="85"/>
      <c r="S34" s="85"/>
      <c r="T34" s="85"/>
      <c r="U34" s="85"/>
      <c r="V34" s="85"/>
      <c r="W34" s="85"/>
      <c r="X34" s="85"/>
      <c r="Y34" s="85"/>
      <c r="Z34" s="85"/>
      <c r="AA34" s="85"/>
    </row>
    <row r="35" spans="2:27">
      <c r="B35" s="15"/>
      <c r="C35" s="86" t="s">
        <v>76</v>
      </c>
      <c r="D35" s="86"/>
      <c r="E35" s="86"/>
      <c r="F35" s="62"/>
      <c r="H35" s="63" t="s">
        <v>77</v>
      </c>
      <c r="I35" s="3" t="s">
        <v>78</v>
      </c>
      <c r="J35" s="86" t="s">
        <v>79</v>
      </c>
      <c r="K35" s="86"/>
      <c r="L35" s="86"/>
      <c r="M35" s="86"/>
      <c r="N35" s="19"/>
      <c r="R35" s="85"/>
      <c r="S35" s="85"/>
      <c r="T35" s="85"/>
      <c r="U35" s="85"/>
      <c r="V35" s="85"/>
      <c r="W35" s="85"/>
      <c r="X35" s="85"/>
      <c r="Y35" s="85"/>
      <c r="Z35" s="85"/>
      <c r="AA35" s="85"/>
    </row>
    <row r="36" spans="2:27" ht="15" customHeight="1">
      <c r="B36" s="64"/>
      <c r="C36" s="65"/>
      <c r="D36" s="66"/>
      <c r="E36" s="65"/>
      <c r="F36" s="65"/>
      <c r="G36" s="9"/>
      <c r="H36" s="65"/>
      <c r="I36" s="9"/>
      <c r="J36" s="65"/>
      <c r="K36" s="65"/>
      <c r="L36" s="65"/>
      <c r="M36" s="65"/>
      <c r="N36" s="67"/>
      <c r="R36" s="80"/>
      <c r="S36" s="80"/>
      <c r="T36" s="80"/>
      <c r="U36" s="80"/>
      <c r="V36" s="80"/>
      <c r="W36" s="80"/>
      <c r="X36" s="80"/>
      <c r="Y36" s="80"/>
      <c r="Z36" s="80"/>
      <c r="AA36" s="80"/>
    </row>
    <row r="37" spans="2:27">
      <c r="R37" s="80"/>
      <c r="S37" s="80"/>
      <c r="T37" s="80"/>
      <c r="U37" s="80"/>
      <c r="V37" s="80"/>
      <c r="W37" s="80"/>
      <c r="X37" s="80"/>
      <c r="Y37" s="80"/>
      <c r="Z37" s="80"/>
      <c r="AA37" s="80"/>
    </row>
    <row r="38" spans="2:27" ht="15" customHeight="1">
      <c r="B38" s="81" t="s">
        <v>80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R38" s="80"/>
      <c r="S38" s="80"/>
      <c r="T38" s="80"/>
      <c r="U38" s="80"/>
      <c r="V38" s="80"/>
      <c r="W38" s="80"/>
      <c r="X38" s="80"/>
      <c r="Y38" s="80"/>
      <c r="Z38" s="80"/>
      <c r="AA38" s="80"/>
    </row>
    <row r="39" spans="2:27"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R39" s="80"/>
      <c r="S39" s="80"/>
      <c r="T39" s="80"/>
      <c r="U39" s="80"/>
      <c r="V39" s="80"/>
      <c r="W39" s="80"/>
      <c r="X39" s="80"/>
      <c r="Y39" s="80"/>
      <c r="Z39" s="80"/>
      <c r="AA39" s="80"/>
    </row>
    <row r="40" spans="2:27"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R40" s="80"/>
      <c r="S40" s="80"/>
      <c r="T40" s="80"/>
      <c r="U40" s="80"/>
      <c r="V40" s="80"/>
      <c r="W40" s="80"/>
      <c r="X40" s="80"/>
      <c r="Y40" s="80"/>
      <c r="Z40" s="80"/>
      <c r="AA40" s="80"/>
    </row>
    <row r="41" spans="2:27"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R41" s="68"/>
      <c r="S41" s="68"/>
      <c r="T41" s="68"/>
      <c r="U41" s="68"/>
      <c r="V41" s="68"/>
      <c r="W41" s="68"/>
      <c r="X41" s="68"/>
      <c r="Y41" s="68"/>
      <c r="Z41" s="68"/>
      <c r="AA41" s="68"/>
    </row>
    <row r="42" spans="2:27" ht="164.25" customHeight="1"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R42" s="68"/>
      <c r="S42" s="68"/>
      <c r="T42" s="68"/>
      <c r="U42" s="68"/>
      <c r="V42" s="68"/>
      <c r="W42" s="68"/>
      <c r="X42" s="68"/>
      <c r="Y42" s="68"/>
      <c r="Z42" s="68"/>
      <c r="AA42" s="68"/>
    </row>
    <row r="43" spans="2:27">
      <c r="R43" s="68"/>
      <c r="S43" s="68"/>
      <c r="T43" s="68"/>
      <c r="U43" s="68"/>
      <c r="V43" s="68"/>
      <c r="W43" s="68"/>
      <c r="X43" s="68"/>
      <c r="Y43" s="68"/>
      <c r="Z43" s="68"/>
      <c r="AA43" s="68"/>
    </row>
    <row r="44" spans="2:27">
      <c r="R44" s="68"/>
      <c r="S44" s="68"/>
      <c r="T44" s="68"/>
      <c r="U44" s="68"/>
      <c r="V44" s="68"/>
      <c r="W44" s="68"/>
      <c r="X44" s="68"/>
      <c r="Y44" s="68"/>
      <c r="Z44" s="68"/>
      <c r="AA44" s="68"/>
    </row>
    <row r="45" spans="2:27">
      <c r="R45" s="68"/>
      <c r="S45" s="68"/>
      <c r="T45" s="68"/>
      <c r="U45" s="68"/>
      <c r="V45" s="68"/>
      <c r="W45" s="68"/>
      <c r="X45" s="68"/>
      <c r="Y45" s="68"/>
      <c r="Z45" s="68"/>
      <c r="AA45" s="68"/>
    </row>
    <row r="46" spans="2:27">
      <c r="R46" s="68"/>
      <c r="S46" s="68"/>
      <c r="T46" s="68"/>
      <c r="U46" s="68"/>
      <c r="V46" s="68"/>
      <c r="W46" s="68"/>
      <c r="X46" s="68"/>
      <c r="Y46" s="68"/>
      <c r="Z46" s="68"/>
      <c r="AA46" s="68"/>
    </row>
    <row r="47" spans="2:27">
      <c r="R47" s="68"/>
      <c r="S47" s="68"/>
      <c r="T47" s="68"/>
      <c r="U47" s="68"/>
      <c r="V47" s="68"/>
      <c r="W47" s="68"/>
      <c r="X47" s="68"/>
      <c r="Y47" s="68"/>
      <c r="Z47" s="68"/>
      <c r="AA47" s="68"/>
    </row>
    <row r="48" spans="2:27">
      <c r="R48" s="68"/>
      <c r="S48" s="68"/>
      <c r="T48" s="68"/>
      <c r="U48" s="68"/>
      <c r="V48" s="68"/>
      <c r="W48" s="68"/>
      <c r="X48" s="68"/>
      <c r="Y48" s="68"/>
      <c r="Z48" s="68"/>
      <c r="AA48" s="68"/>
    </row>
    <row r="69" spans="16382:16384">
      <c r="XFB69" s="69"/>
      <c r="XFC69" s="69"/>
      <c r="XFD69" s="69"/>
    </row>
    <row r="70" spans="16382:16384">
      <c r="XFB70" s="69"/>
      <c r="XFC70" s="69"/>
      <c r="XFD70" s="69"/>
    </row>
    <row r="71" spans="16382:16384">
      <c r="XFB71" s="69"/>
      <c r="XFC71" s="69"/>
      <c r="XFD71" s="69"/>
    </row>
    <row r="72" spans="16382:16384">
      <c r="XFB72" s="69"/>
      <c r="XFC72" s="69"/>
      <c r="XFD72" s="69"/>
    </row>
    <row r="73" spans="16382:16384">
      <c r="XFB73" s="69"/>
      <c r="XFC73" s="69"/>
      <c r="XFD73" s="69"/>
    </row>
    <row r="74" spans="16382:16384">
      <c r="XFB74" s="69"/>
      <c r="XFC74" s="69"/>
      <c r="XFD74" s="69"/>
    </row>
    <row r="75" spans="16382:16384">
      <c r="XFB75" s="69"/>
      <c r="XFC75" s="69"/>
      <c r="XFD75" s="69"/>
    </row>
    <row r="76" spans="16382:16384">
      <c r="XFB76" s="69"/>
      <c r="XFC76" s="69"/>
      <c r="XFD76" s="69"/>
    </row>
    <row r="77" spans="16382:16384">
      <c r="XFB77" s="69"/>
      <c r="XFC77" s="69"/>
      <c r="XFD77" s="69"/>
    </row>
    <row r="78" spans="16382:16384">
      <c r="XFB78" s="69"/>
      <c r="XFC78" s="69"/>
      <c r="XFD78" s="69"/>
    </row>
    <row r="79" spans="16382:16384">
      <c r="XFB79" s="69"/>
      <c r="XFC79" s="69"/>
      <c r="XFD79" s="69"/>
    </row>
    <row r="80" spans="16382:16384">
      <c r="XFB80" s="69"/>
      <c r="XFC80" s="69"/>
      <c r="XFD80" s="69"/>
    </row>
    <row r="81" spans="16382:16384">
      <c r="XFB81" s="69"/>
      <c r="XFC81" s="69"/>
      <c r="XFD81" s="69"/>
    </row>
    <row r="82" spans="16382:16384">
      <c r="XFB82" s="69"/>
      <c r="XFC82" s="69"/>
      <c r="XFD82" s="69"/>
    </row>
  </sheetData>
  <autoFilter ref="R12:AA32"/>
  <mergeCells count="20">
    <mergeCell ref="R36:AA40"/>
    <mergeCell ref="B38:N42"/>
    <mergeCell ref="K30:L30"/>
    <mergeCell ref="R30:V32"/>
    <mergeCell ref="K32:L32"/>
    <mergeCell ref="C34:E34"/>
    <mergeCell ref="J34:M34"/>
    <mergeCell ref="R34:AA35"/>
    <mergeCell ref="C35:E35"/>
    <mergeCell ref="J35:M35"/>
    <mergeCell ref="C9:D9"/>
    <mergeCell ref="E9:J9"/>
    <mergeCell ref="C10:D10"/>
    <mergeCell ref="E10:J10"/>
    <mergeCell ref="C30:J32"/>
    <mergeCell ref="R2:AA4"/>
    <mergeCell ref="C6:M6"/>
    <mergeCell ref="R6:AA6"/>
    <mergeCell ref="C8:D8"/>
    <mergeCell ref="E8:J8"/>
  </mergeCells>
  <dataValidations count="3">
    <dataValidation type="list" operator="equal" allowBlank="1" showErrorMessage="1" sqref="U24 T14:T29">
      <formula1>"Национальный режим предоставляется,Национальный режим не предоставлется - запрет,Национальный режим не предоставляется - ограничение,Национальный режим не предоставляется - преимущество,Национальный режим не предоставляется - минимальная обязательная доля"</formula1>
      <formula2>0</formula2>
    </dataValidation>
    <dataValidation type="list" operator="equal" allowBlank="1" showErrorMessage="1" sqref="X14:X29">
      <mc:AlternateContent xmlns:x12ac="http://schemas.microsoft.com/office/spreadsheetml/2011/1/ac" xmlns:mc="http://schemas.openxmlformats.org/markup-compatibility/2006">
        <mc:Choice Requires="x12ac">
          <x12ac:list>"столбцы 6, 7","столбец 6, стобец 7 (при наличии информации)",не применимо</x12ac:list>
        </mc:Choice>
        <mc:Fallback>
          <formula1>"столбцы 6, 7,столбец 6, стобец 7 (при наличии информации),не применимо"</formula1>
        </mc:Fallback>
      </mc:AlternateContent>
      <formula2>0</formula2>
    </dataValidation>
    <dataValidation type="list" operator="equal" allowBlank="1" showErrorMessage="1" sqref="Y14:Y29">
      <formula1>"Требования к подтверждающим документам установлены в Технических требованиях,Товар отсутствет в реестре,-"</formula1>
      <formula2>0</formula2>
    </dataValidation>
  </dataValidations>
  <pageMargins left="0.25" right="0.25" top="0.75" bottom="0.7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Боровикова Татьяна Сергеевна</cp:lastModifiedBy>
  <cp:revision>20</cp:revision>
  <cp:lastPrinted>2023-05-26T09:59:13Z</cp:lastPrinted>
  <dcterms:created xsi:type="dcterms:W3CDTF">2023-05-26T08:17:29Z</dcterms:created>
  <dcterms:modified xsi:type="dcterms:W3CDTF">2026-10-02T05:02:19Z</dcterms:modified>
  <dc:language>ru-RU</dc:language>
</cp:coreProperties>
</file>