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\\main.russianpost.ru\R00\R00ASTRA\ОПД\! Галимова\Закупки\!Потребности в работе\№ 8310 от 28.09.2026 Внуково МО от 160 км 1,5-2,5т\ИОТРУ 26-31335\"/>
    </mc:Choice>
  </mc:AlternateContent>
  <bookViews>
    <workbookView xWindow="-120" yWindow="-120" windowWidth="29040" windowHeight="15840" tabRatio="914"/>
  </bookViews>
  <sheets>
    <sheet name="от 160 км" sheetId="456" r:id="rId1"/>
    <sheet name="50.17.007 (чт) С.Герцена" sheetId="482" r:id="rId2"/>
    <sheet name="50.17.009 (пт) Сан.Герцена" sheetId="483" r:id="rId3"/>
    <sheet name="9 пт 026 03 403" sheetId="484" r:id="rId4"/>
    <sheet name="5 пн 022 404, 546" sheetId="485" r:id="rId5"/>
    <sheet name="5 вт-сб 022 01 404, 546" sheetId="486" r:id="rId6"/>
    <sheet name="10 вт-сб, 027 42 с 01.06" sheetId="487" r:id="rId7"/>
    <sheet name="4 пн 021 801, 813 с 01.06.2026" sheetId="488" r:id="rId8"/>
    <sheet name="4 вт-сб 021 01 801, 813" sheetId="489" r:id="rId9"/>
    <sheet name="77.52.031" sheetId="490" r:id="rId10"/>
    <sheet name="7 вт чт сб 024 372, 598 с 01.06" sheetId="491" r:id="rId11"/>
    <sheet name="7 ср,пт 024 02 372, 598 с 01.06" sheetId="492" r:id="rId12"/>
    <sheet name="1  вт, ср, пт, сб  018 535" sheetId="493" r:id="rId13"/>
    <sheet name="1 чт  018 01 535" sheetId="494" r:id="rId14"/>
    <sheet name="1 вс 018 02" sheetId="495" r:id="rId15"/>
    <sheet name="1 пн 018 03 535" sheetId="496" r:id="rId16"/>
    <sheet name="6 пн 023 154, 592" sheetId="498" r:id="rId17"/>
    <sheet name="6 вт сб 023 01 154, 592 " sheetId="499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</externalReferences>
  <definedNames>
    <definedName name="____xlfn.BAHTTEXT" hidden="1">#NAME?</definedName>
    <definedName name="___xlfn.BAHTTEXT" hidden="1">#NAME?</definedName>
    <definedName name="__dox6" localSheetId="1">[1]posh!#REF!,[1]posh!$D$20:$D$25,[1]posh!$D$27:$D$32,[1]posh!$D$34:$D$49,[1]posh!$D$51:$D$55,[1]posh!$D$57:$D$61,[1]posh!$D$63:$D$69,[1]posh!$D$71:$D$79,[1]posh!$D$81:$D$89,[1]posh!$D$91:$D$100,[1]posh!$D$102:$D$106,[1]posh!$D$108:$D$115</definedName>
    <definedName name="__dox6" localSheetId="2">[1]posh!#REF!,[1]posh!$D$20:$D$25,[1]posh!$D$27:$D$32,[1]posh!$D$34:$D$49,[1]posh!$D$51:$D$55,[1]posh!$D$57:$D$61,[1]posh!$D$63:$D$69,[1]posh!$D$71:$D$79,[1]posh!$D$81:$D$89,[1]posh!$D$91:$D$100,[1]posh!$D$102:$D$106,[1]posh!$D$108:$D$115</definedName>
    <definedName name="__dox6">[1]posh!#REF!,[1]posh!$D$20:$D$25,[1]posh!$D$27:$D$32,[1]posh!$D$34:$D$49,[1]posh!$D$51:$D$55,[1]posh!$D$57:$D$61,[1]posh!$D$63:$D$69,[1]posh!$D$71:$D$79,[1]posh!$D$81:$D$89,[1]posh!$D$91:$D$100,[1]posh!$D$102:$D$106,[1]posh!$D$108:$D$115</definedName>
    <definedName name="__IntlFixup">TRUE()</definedName>
    <definedName name="__shared_1_0_0_1">"#REF!+#REF!+#REF!+#REF!+#REF!+#REF!+#REF!"</definedName>
    <definedName name="__shared_1_0_11_1">"#REF!+#REF!+#REF!+#REF!+#REF!"</definedName>
    <definedName name="__shared_1_0_12_1">"#REF!+#REF!+#REF!+#REF!+#REF!+#REF!+#REF!+#REF!"</definedName>
    <definedName name="__shared_1_0_13">"#ССЫЛ!+#ССЫЛ!+#ССЫЛ!"</definedName>
    <definedName name="__shared_1_0_2_1">"#REF!+#REF!+#REF!+#REF!"</definedName>
    <definedName name="__shared_1_0_4_1">"#REF!+#REF!+#REF!+#REF!+#REF!+#REF!+#REF!+#REF!"</definedName>
    <definedName name="__shared_1_0_9_1">"#REF!+#REF!+#REF!+#REF!+#REF!+#REF!+#REF!+#REF!+#REF!"</definedName>
    <definedName name="__xlfn.BAHTTEXT" hidden="1">#NAME?</definedName>
    <definedName name="_1Excel_BuiltIn_Print_Area_1_1" localSheetId="1">#REF!</definedName>
    <definedName name="_1Excel_BuiltIn_Print_Area_1_1" localSheetId="2">#REF!</definedName>
    <definedName name="_1Excel_BuiltIn_Print_Area_1_1">#REF!</definedName>
    <definedName name="_2Excel_BuiltIn_Print_Area_4_1" localSheetId="2">#REF!</definedName>
    <definedName name="_2Excel_BuiltIn_Print_Area_4_1">#REF!</definedName>
    <definedName name="_dox6" localSheetId="1">[1]posh!#REF!,[1]posh!$D$20:$D$25,[1]posh!$D$27:$D$32,[1]posh!$D$34:$D$49,[1]posh!$D$51:$D$55,[1]posh!$D$57:$D$61,[1]posh!$D$63:$D$69,[1]posh!$D$71:$D$79,[1]posh!$D$81:$D$89,[1]posh!$D$91:$D$100,[1]posh!$D$102:$D$106,[1]posh!$D$108:$D$115</definedName>
    <definedName name="_dox6" localSheetId="2">[1]posh!#REF!,[1]posh!$D$20:$D$25,[1]posh!$D$27:$D$32,[1]posh!$D$34:$D$49,[1]posh!$D$51:$D$55,[1]posh!$D$57:$D$61,[1]posh!$D$63:$D$69,[1]posh!$D$71:$D$79,[1]posh!$D$81:$D$89,[1]posh!$D$91:$D$100,[1]posh!$D$102:$D$106,[1]posh!$D$108:$D$115</definedName>
    <definedName name="_dox6">[1]posh!#REF!,[1]posh!$D$20:$D$25,[1]posh!$D$27:$D$32,[1]posh!$D$34:$D$49,[1]posh!$D$51:$D$55,[1]posh!$D$57:$D$61,[1]posh!$D$63:$D$69,[1]posh!$D$71:$D$79,[1]posh!$D$81:$D$89,[1]posh!$D$91:$D$100,[1]posh!$D$102:$D$106,[1]posh!$D$108:$D$115</definedName>
    <definedName name="ap">[2]смысловые_группы!$A$13:$A$17</definedName>
    <definedName name="Beg_Bal" localSheetId="1">#REF!</definedName>
    <definedName name="Beg_Bal" localSheetId="2">#REF!</definedName>
    <definedName name="Beg_Bal">#REF!</definedName>
    <definedName name="cmndBase" localSheetId="2">#REF!</definedName>
    <definedName name="cmndBase">#REF!</definedName>
    <definedName name="cmndDayMonthTo" localSheetId="2">#REF!</definedName>
    <definedName name="cmndDayMonthTo">#REF!</definedName>
    <definedName name="cmndDays" localSheetId="2">#REF!</definedName>
    <definedName name="cmndDays">#REF!</definedName>
    <definedName name="cmndDocNum" localSheetId="2">#REF!</definedName>
    <definedName name="cmndDocNum">#REF!</definedName>
    <definedName name="cmndDocSer" localSheetId="2">#REF!</definedName>
    <definedName name="cmndDocSer">#REF!</definedName>
    <definedName name="cmndFIO" localSheetId="2">#REF!</definedName>
    <definedName name="cmndFIO">#REF!</definedName>
    <definedName name="cmndOrdDay" localSheetId="2">#REF!</definedName>
    <definedName name="cmndOrdDay">#REF!</definedName>
    <definedName name="cmndOrdMonth" localSheetId="2">#REF!</definedName>
    <definedName name="cmndOrdMonth">#REF!</definedName>
    <definedName name="cmndOrdNum" localSheetId="2">#REF!</definedName>
    <definedName name="cmndOrdNum">#REF!</definedName>
    <definedName name="cmndOrdYear" localSheetId="2">#REF!</definedName>
    <definedName name="cmndOrdYear">#REF!</definedName>
    <definedName name="cmndPoint" localSheetId="2">#REF!</definedName>
    <definedName name="cmndPoint">#REF!</definedName>
    <definedName name="cmndPoint1" localSheetId="2">#REF!</definedName>
    <definedName name="cmndPoint1">#REF!</definedName>
    <definedName name="cmndPos" localSheetId="2">#REF!</definedName>
    <definedName name="cmndPos">#REF!</definedName>
    <definedName name="cmndYearTo" localSheetId="2">#REF!</definedName>
    <definedName name="cmndYearTo">#REF!</definedName>
    <definedName name="cntAddition" localSheetId="2">#REF!</definedName>
    <definedName name="cntAddition">#REF!</definedName>
    <definedName name="cntDay" localSheetId="2">#REF!</definedName>
    <definedName name="cntDay">#REF!</definedName>
    <definedName name="cntMonth" localSheetId="2">#REF!</definedName>
    <definedName name="cntMonth">#REF!</definedName>
    <definedName name="cntName" localSheetId="2">#REF!</definedName>
    <definedName name="cntName">#REF!</definedName>
    <definedName name="cntNumber" localSheetId="2">#REF!</definedName>
    <definedName name="cntNumber">#REF!</definedName>
    <definedName name="cntPayer" localSheetId="2">#REF!</definedName>
    <definedName name="cntPayer">#REF!</definedName>
    <definedName name="cntPayer1" localSheetId="2">#REF!</definedName>
    <definedName name="cntPayer1">#REF!</definedName>
    <definedName name="cntPayerAddr1" localSheetId="2">#REF!</definedName>
    <definedName name="cntPayerAddr1">#REF!</definedName>
    <definedName name="cntPayerAddr2" localSheetId="2">#REF!</definedName>
    <definedName name="cntPayerAddr2">#REF!</definedName>
    <definedName name="cntPayerBank1" localSheetId="2">#REF!</definedName>
    <definedName name="cntPayerBank1">#REF!</definedName>
    <definedName name="cntPayerBank2" localSheetId="2">#REF!</definedName>
    <definedName name="cntPayerBank2">#REF!</definedName>
    <definedName name="cntPayerBank3" localSheetId="2">#REF!</definedName>
    <definedName name="cntPayerBank3">#REF!</definedName>
    <definedName name="cntPayerCount" localSheetId="2">#REF!</definedName>
    <definedName name="cntPayerCount">#REF!</definedName>
    <definedName name="cntPayerCountCor" localSheetId="2">#REF!</definedName>
    <definedName name="cntPayerCountCor">#REF!</definedName>
    <definedName name="cntPriceC" localSheetId="2">#REF!</definedName>
    <definedName name="cntPriceC">#REF!</definedName>
    <definedName name="cntPriceR" localSheetId="2">#REF!</definedName>
    <definedName name="cntPriceR">#REF!</definedName>
    <definedName name="cntQnt" localSheetId="2">#REF!</definedName>
    <definedName name="cntQnt">#REF!</definedName>
    <definedName name="cntSumC" localSheetId="2">#REF!</definedName>
    <definedName name="cntSumC">#REF!</definedName>
    <definedName name="cntSumR" localSheetId="2">#REF!</definedName>
    <definedName name="cntSumR">#REF!</definedName>
    <definedName name="cntSuppAddr1" localSheetId="2">#REF!</definedName>
    <definedName name="cntSuppAddr1">#REF!</definedName>
    <definedName name="cntSuppAddr2" localSheetId="2">#REF!</definedName>
    <definedName name="cntSuppAddr2">#REF!</definedName>
    <definedName name="cntSuppBank" localSheetId="2">#REF!</definedName>
    <definedName name="cntSuppBank">#REF!</definedName>
    <definedName name="cntSuppCount" localSheetId="2">#REF!</definedName>
    <definedName name="cntSuppCount">#REF!</definedName>
    <definedName name="cntSuppCountCor" localSheetId="2">#REF!</definedName>
    <definedName name="cntSuppCountCor">#REF!</definedName>
    <definedName name="cntSupplier" localSheetId="2">#REF!</definedName>
    <definedName name="cntSupplier">#REF!</definedName>
    <definedName name="cntSuppMFO1" localSheetId="2">#REF!</definedName>
    <definedName name="cntSuppMFO1">#REF!</definedName>
    <definedName name="cntSuppMFO2" localSheetId="2">#REF!</definedName>
    <definedName name="cntSuppMFO2">#REF!</definedName>
    <definedName name="cntSuppTlf" localSheetId="2">#REF!</definedName>
    <definedName name="cntSuppTlf">#REF!</definedName>
    <definedName name="cntUnit" localSheetId="2">#REF!</definedName>
    <definedName name="cntUnit">#REF!</definedName>
    <definedName name="cntYear" localSheetId="2">#REF!</definedName>
    <definedName name="cntYear">#REF!</definedName>
    <definedName name="CreateFormula.ViewFilial">#N/A</definedName>
    <definedName name="Data" localSheetId="1">#REF!</definedName>
    <definedName name="Data" localSheetId="2">#REF!</definedName>
    <definedName name="Data">#REF!</definedName>
    <definedName name="Discl" localSheetId="1" hidden="1">{"Valuation_Common",#N/A,FALSE,"Valuation"}</definedName>
    <definedName name="Discl" localSheetId="2" hidden="1">{"Valuation_Common",#N/A,FALSE,"Valuation"}</definedName>
    <definedName name="Discl" hidden="1">{"Valuation_Common",#N/A,FALSE,"Valuation"}</definedName>
    <definedName name="dsad">#N/A</definedName>
    <definedName name="dvrCustomer" localSheetId="1">#REF!</definedName>
    <definedName name="dvrCustomer" localSheetId="2">#REF!</definedName>
    <definedName name="dvrCustomer">#REF!</definedName>
    <definedName name="dvrDay" localSheetId="2">#REF!</definedName>
    <definedName name="dvrDay">#REF!</definedName>
    <definedName name="dvrDocDay" localSheetId="2">#REF!</definedName>
    <definedName name="dvrDocDay">#REF!</definedName>
    <definedName name="dvrDocIss" localSheetId="2">#REF!</definedName>
    <definedName name="dvrDocIss">#REF!</definedName>
    <definedName name="dvrDocMonth" localSheetId="2">#REF!</definedName>
    <definedName name="dvrDocMonth">#REF!</definedName>
    <definedName name="dvrDocNum" localSheetId="2">#REF!</definedName>
    <definedName name="dvrDocNum">#REF!</definedName>
    <definedName name="dvrDocSer" localSheetId="2">#REF!</definedName>
    <definedName name="dvrDocSer">#REF!</definedName>
    <definedName name="dvrDocYear" localSheetId="2">#REF!</definedName>
    <definedName name="dvrDocYear">#REF!</definedName>
    <definedName name="dvrMonth" localSheetId="2">#REF!</definedName>
    <definedName name="dvrMonth">#REF!</definedName>
    <definedName name="dvrName" localSheetId="2">#REF!</definedName>
    <definedName name="dvrName">#REF!</definedName>
    <definedName name="dvrNo" localSheetId="2">#REF!</definedName>
    <definedName name="dvrNo">#REF!</definedName>
    <definedName name="dvrNumber" localSheetId="2">#REF!</definedName>
    <definedName name="dvrNumber">#REF!</definedName>
    <definedName name="dvrOrder" localSheetId="2">#REF!</definedName>
    <definedName name="dvrOrder">#REF!</definedName>
    <definedName name="dvrPayer" localSheetId="2">#REF!</definedName>
    <definedName name="dvrPayer">#REF!</definedName>
    <definedName name="dvrPayerBank1" localSheetId="2">#REF!</definedName>
    <definedName name="dvrPayerBank1">#REF!</definedName>
    <definedName name="dvrPayerBank2" localSheetId="2">#REF!</definedName>
    <definedName name="dvrPayerBank2">#REF!</definedName>
    <definedName name="dvrPayerCount" localSheetId="2">#REF!</definedName>
    <definedName name="dvrPayerCount">#REF!</definedName>
    <definedName name="dvrQnt" localSheetId="2">#REF!</definedName>
    <definedName name="dvrQnt">#REF!</definedName>
    <definedName name="dvrReceiver" localSheetId="2">#REF!</definedName>
    <definedName name="dvrReceiver">#REF!</definedName>
    <definedName name="dvrSupplier" localSheetId="2">#REF!</definedName>
    <definedName name="dvrSupplier">#REF!</definedName>
    <definedName name="dvrUnit" localSheetId="2">#REF!</definedName>
    <definedName name="dvrUnit">#REF!</definedName>
    <definedName name="dvrValidDay" localSheetId="2">#REF!</definedName>
    <definedName name="dvrValidDay">#REF!</definedName>
    <definedName name="dvrValidMonth" localSheetId="2">#REF!</definedName>
    <definedName name="dvrValidMonth">#REF!</definedName>
    <definedName name="dvrValidYear" localSheetId="2">#REF!</definedName>
    <definedName name="dvrValidYear">#REF!</definedName>
    <definedName name="dvrYear" localSheetId="2">#REF!</definedName>
    <definedName name="dvrYear">#REF!</definedName>
    <definedName name="elkAddr1" localSheetId="2">#REF!</definedName>
    <definedName name="elkAddr1">#REF!</definedName>
    <definedName name="elkAddr2" localSheetId="2">#REF!</definedName>
    <definedName name="elkAddr2">#REF!</definedName>
    <definedName name="elkCount" localSheetId="2">#REF!</definedName>
    <definedName name="elkCount">#REF!</definedName>
    <definedName name="elkCountFrom" localSheetId="2">#REF!</definedName>
    <definedName name="elkCountFrom">#REF!</definedName>
    <definedName name="elkCountTo" localSheetId="2">#REF!</definedName>
    <definedName name="elkCountTo">#REF!</definedName>
    <definedName name="elkDateFrom" localSheetId="2">#REF!</definedName>
    <definedName name="elkDateFrom">#REF!</definedName>
    <definedName name="elkDateTo" localSheetId="2">#REF!</definedName>
    <definedName name="elkDateTo">#REF!</definedName>
    <definedName name="elkDiscount" localSheetId="2">#REF!</definedName>
    <definedName name="elkDiscount">#REF!</definedName>
    <definedName name="elkKAddr1" localSheetId="2">#REF!</definedName>
    <definedName name="elkKAddr1">#REF!</definedName>
    <definedName name="elkKAddr2" localSheetId="2">#REF!</definedName>
    <definedName name="elkKAddr2">#REF!</definedName>
    <definedName name="elkKCount" localSheetId="2">#REF!</definedName>
    <definedName name="elkKCount">#REF!</definedName>
    <definedName name="elkKCountFrom" localSheetId="2">#REF!</definedName>
    <definedName name="elkKCountFrom">#REF!</definedName>
    <definedName name="elkKCountTo" localSheetId="2">#REF!</definedName>
    <definedName name="elkKCountTo">#REF!</definedName>
    <definedName name="elkKDateFrom" localSheetId="2">#REF!</definedName>
    <definedName name="elkKDateFrom">#REF!</definedName>
    <definedName name="elkKDateTo" localSheetId="2">#REF!</definedName>
    <definedName name="elkKDateTo">#REF!</definedName>
    <definedName name="elkKDiscount" localSheetId="2">#REF!</definedName>
    <definedName name="elkKDiscount">#REF!</definedName>
    <definedName name="elkKNumber" localSheetId="2">#REF!</definedName>
    <definedName name="elkKNumber">#REF!</definedName>
    <definedName name="elkKSumC" localSheetId="2">#REF!</definedName>
    <definedName name="elkKSumC">#REF!</definedName>
    <definedName name="elkKSumR" localSheetId="2">#REF!</definedName>
    <definedName name="elkKSumR">#REF!</definedName>
    <definedName name="elkKTarif" localSheetId="2">#REF!</definedName>
    <definedName name="elkKTarif">#REF!</definedName>
    <definedName name="elkNumber" localSheetId="2">#REF!</definedName>
    <definedName name="elkNumber">#REF!</definedName>
    <definedName name="elkSumC" localSheetId="2">#REF!</definedName>
    <definedName name="elkSumC">#REF!</definedName>
    <definedName name="elkSumR" localSheetId="2">#REF!</definedName>
    <definedName name="elkSumR">#REF!</definedName>
    <definedName name="elkTarif" localSheetId="2">#REF!</definedName>
    <definedName name="elkTarif">#REF!</definedName>
    <definedName name="End_Bal" localSheetId="2">#REF!</definedName>
    <definedName name="End_Bal">#REF!</definedName>
    <definedName name="Excel_BuiltIn__FilterDatabase_1" localSheetId="2">#REF!</definedName>
    <definedName name="Excel_BuiltIn__FilterDatabase_1">#REF!</definedName>
    <definedName name="Excel_BuiltIn__FilterDatabase_1_2" localSheetId="2">#REF!</definedName>
    <definedName name="Excel_BuiltIn__FilterDatabase_1_2">#REF!</definedName>
    <definedName name="Excel_BuiltIn__FilterDatabase_2" localSheetId="2">#REF!</definedName>
    <definedName name="Excel_BuiltIn__FilterDatabase_2">#REF!</definedName>
    <definedName name="Excel_BuiltIn__FilterDatabase_3" localSheetId="2">#REF!</definedName>
    <definedName name="Excel_BuiltIn__FilterDatabase_3">#REF!</definedName>
    <definedName name="Excel_BuiltIn_Extract_2" localSheetId="1">'[3]уровни должностей'!#REF!</definedName>
    <definedName name="Excel_BuiltIn_Extract_2" localSheetId="2">'[3]уровни должностей'!#REF!</definedName>
    <definedName name="Excel_BuiltIn_Extract_2">'[3]уровни должностей'!#REF!</definedName>
    <definedName name="Excel_BuiltIn_Extract_3" localSheetId="2">'[3]наименования должностей'!#REF!</definedName>
    <definedName name="Excel_BuiltIn_Extract_3">'[3]наименования должностей'!#REF!</definedName>
    <definedName name="Excel_BuiltIn_Print_Area_1" localSheetId="1">#REF!</definedName>
    <definedName name="Excel_BuiltIn_Print_Area_1" localSheetId="2">#REF!</definedName>
    <definedName name="Excel_BuiltIn_Print_Area_1">#REF!</definedName>
    <definedName name="Excel_BuiltIn_Print_Area_1_1" localSheetId="2">#REF!</definedName>
    <definedName name="Excel_BuiltIn_Print_Area_1_1">#REF!</definedName>
    <definedName name="Excel_BuiltIn_Print_Area_2" localSheetId="2">#REF!</definedName>
    <definedName name="Excel_BuiltIn_Print_Area_2">#REF!</definedName>
    <definedName name="Excel_BuiltIn_Print_Area_2_1" localSheetId="2">#REF!</definedName>
    <definedName name="Excel_BuiltIn_Print_Area_2_1">#REF!</definedName>
    <definedName name="Excel_BuiltIn_Print_Area_3" localSheetId="2">#REF!</definedName>
    <definedName name="Excel_BuiltIn_Print_Area_3">#REF!</definedName>
    <definedName name="Excel_BuiltIn_Print_Area_4" localSheetId="2">#REF!</definedName>
    <definedName name="Excel_BuiltIn_Print_Area_4">#REF!</definedName>
    <definedName name="Excel_BuiltIn_Print_Area_4_1" localSheetId="2">#REF!</definedName>
    <definedName name="Excel_BuiltIn_Print_Area_4_1">#REF!</definedName>
    <definedName name="Excel_BuiltIn_Print_Area_5" localSheetId="2">#REF!</definedName>
    <definedName name="Excel_BuiltIn_Print_Area_5">#REF!</definedName>
    <definedName name="Excel_BuiltIn_Print_Area_6" localSheetId="2">#REF!</definedName>
    <definedName name="Excel_BuiltIn_Print_Area_6">#REF!</definedName>
    <definedName name="Excel_BuiltIn_Print_Area_8" localSheetId="2">#REF!</definedName>
    <definedName name="Excel_BuiltIn_Print_Area_8">#REF!</definedName>
    <definedName name="Excel_BuiltIn_Print_Area_9" localSheetId="2">#REF!</definedName>
    <definedName name="Excel_BuiltIn_Print_Area_9">#REF!</definedName>
    <definedName name="Excel_BuiltIn_Print_Titles_1" localSheetId="2">#REF!</definedName>
    <definedName name="Excel_BuiltIn_Print_Titles_1">#REF!</definedName>
    <definedName name="Excel_BuiltIn_Print_Titles_12" localSheetId="2">#REF!</definedName>
    <definedName name="Excel_BuiltIn_Print_Titles_12">#REF!</definedName>
    <definedName name="Excel_BuiltIn_Print_Titles_15" localSheetId="2">#REF!</definedName>
    <definedName name="Excel_BuiltIn_Print_Titles_15">#REF!</definedName>
    <definedName name="Excel_BuiltIn_Print_Titles_20" localSheetId="2">#REF!</definedName>
    <definedName name="Excel_BuiltIn_Print_Titles_20">#REF!</definedName>
    <definedName name="Excel_BuiltIn_Print_Titles_3" localSheetId="2">#REF!</definedName>
    <definedName name="Excel_BuiltIn_Print_Titles_3">#REF!</definedName>
    <definedName name="Excel_BuiltIn_Print_Titles_6" localSheetId="2">#REF!</definedName>
    <definedName name="Excel_BuiltIn_Print_Titles_6">#REF!</definedName>
    <definedName name="Excel_BuiltIn_Print_Titles_8" localSheetId="2">#REF!</definedName>
    <definedName name="Excel_BuiltIn_Print_Titles_8">#REF!</definedName>
    <definedName name="Extra_Pay" localSheetId="2">#REF!</definedName>
    <definedName name="Extra_Pay">#REF!</definedName>
    <definedName name="F01_2">#N/A</definedName>
    <definedName name="fg">#N/A</definedName>
    <definedName name="Fin" localSheetId="1" hidden="1">{"Valuation_Common",#N/A,FALSE,"Valuation"}</definedName>
    <definedName name="Fin" localSheetId="2" hidden="1">{"Valuation_Common",#N/A,FALSE,"Valuation"}</definedName>
    <definedName name="Fin" hidden="1">{"Valuation_Common",#N/A,FALSE,"Valuation"}</definedName>
    <definedName name="Finance" localSheetId="1" hidden="1">{"Valuation_Common",#N/A,FALSE,"Valuation"}</definedName>
    <definedName name="Finance" localSheetId="2" hidden="1">{"Valuation_Common",#N/A,FALSE,"Valuation"}</definedName>
    <definedName name="Finance" hidden="1">{"Valuation_Common",#N/A,FALSE,"Valuation"}</definedName>
    <definedName name="form16">[4]form16!$B$20:$O$138</definedName>
    <definedName name="form5" localSheetId="1">#REF!</definedName>
    <definedName name="form5" localSheetId="2">#REF!</definedName>
    <definedName name="form5">#REF!</definedName>
    <definedName name="fsg">#N/A</definedName>
    <definedName name="Full_Print" localSheetId="1">#REF!</definedName>
    <definedName name="Full_Print" localSheetId="2">#REF!</definedName>
    <definedName name="Full_Print">#REF!</definedName>
    <definedName name="g">#N/A</definedName>
    <definedName name="GalDBVar_uД_9_sum" localSheetId="1">#REF!</definedName>
    <definedName name="GalDBVar_uД_9_sum" localSheetId="2">#REF!</definedName>
    <definedName name="GalDBVar_uД_9_sum">#REF!</definedName>
    <definedName name="GalDBVar_Дата_Оконч" localSheetId="2">#REF!</definedName>
    <definedName name="GalDBVar_Дата_Оконч">#REF!</definedName>
    <definedName name="GalDBVar_Дата_составления_приказа" localSheetId="2">#REF!</definedName>
    <definedName name="GalDBVar_Дата_составления_приказа">#REF!</definedName>
    <definedName name="GalDBVar_Дата_составления_приказа1" localSheetId="2">#REF!</definedName>
    <definedName name="GalDBVar_Дата_составления_приказа1">#REF!</definedName>
    <definedName name="GalDBVar_Кол_строк" localSheetId="2">#REF!</definedName>
    <definedName name="GalDBVar_Кол_строк">#REF!</definedName>
    <definedName name="GalDBVar_Мес_Лет" localSheetId="2">#REF!</definedName>
    <definedName name="GalDBVar_Мес_Лет">#REF!</definedName>
    <definedName name="GalDBVar_Название_износа" localSheetId="2">#REF!</definedName>
    <definedName name="GalDBVar_Название_износа">#REF!</definedName>
    <definedName name="GalDBVar_Номер_приказа" localSheetId="2">#REF!</definedName>
    <definedName name="GalDBVar_Номер_приказа">#REF!</definedName>
    <definedName name="GalDBVar_Отчет" localSheetId="2">#REF!</definedName>
    <definedName name="GalDBVar_Отчет">#REF!</definedName>
    <definedName name="GalDBVar_Период_начисл_аморт" localSheetId="2">#REF!</definedName>
    <definedName name="GalDBVar_Период_начисл_аморт">#REF!</definedName>
    <definedName name="GalDBVar_Симв_вал" localSheetId="2">#REF!</definedName>
    <definedName name="GalDBVar_Симв_вал">#REF!</definedName>
    <definedName name="GalDBVar_Симв_вал_зг" localSheetId="2">#REF!</definedName>
    <definedName name="GalDBVar_Симв_вал_зг">#REF!</definedName>
    <definedName name="GalDBVar_Симв_коп" localSheetId="2">#REF!</definedName>
    <definedName name="GalDBVar_Симв_коп">#REF!</definedName>
    <definedName name="GalDBVar_Симв_руб" localSheetId="2">#REF!</definedName>
    <definedName name="GalDBVar_Симв_руб">#REF!</definedName>
    <definedName name="GalDBVar_Столбец1_N" localSheetId="2">#REF!</definedName>
    <definedName name="GalDBVar_Столбец1_N">#REF!</definedName>
    <definedName name="GalDBVar_Столбец1_мет" localSheetId="2">#REF!</definedName>
    <definedName name="GalDBVar_Столбец1_мет">#REF!</definedName>
    <definedName name="GalDBVar_Столбец2_мет" localSheetId="2">#REF!</definedName>
    <definedName name="GalDBVar_Столбец2_мет">#REF!</definedName>
    <definedName name="GalDBVar_Столбец3_мет" localSheetId="2">#REF!</definedName>
    <definedName name="GalDBVar_Столбец3_мет">#REF!</definedName>
    <definedName name="GalDBVar_Столбец4_мет" localSheetId="2">#REF!</definedName>
    <definedName name="GalDBVar_Столбец4_мет">#REF!</definedName>
    <definedName name="GalDBVar_Страна" localSheetId="2">#REF!</definedName>
    <definedName name="GalDBVar_Страна">#REF!</definedName>
    <definedName name="GalDBVar_Структ_подразд" localSheetId="2">#REF!</definedName>
    <definedName name="GalDBVar_Структ_подразд">#REF!</definedName>
    <definedName name="GalDBVar_Субъект_отчета_родит" localSheetId="2">#REF!</definedName>
    <definedName name="GalDBVar_Субъект_отчета_родит">#REF!</definedName>
    <definedName name="GalDBVar_Формат" localSheetId="2">#REF!</definedName>
    <definedName name="GalDBVar_Формат">#REF!</definedName>
    <definedName name="GalRepVar_Структ_подразд" localSheetId="1">'[5]inv1(1)'!#REF!</definedName>
    <definedName name="GalRepVar_Структ_подразд" localSheetId="2">'[5]inv1(1)'!#REF!</definedName>
    <definedName name="GalRepVar_Структ_подразд">'[5]inv1(1)'!#REF!</definedName>
    <definedName name="gg">#N/A</definedName>
    <definedName name="gh">#N/A</definedName>
    <definedName name="GHGHGH" localSheetId="2">IF('[6]бдр 2007-2010 г.г. '!values_entered,'[6]бдр 2007-2010 г.г. '!header_row+'[6]бдр 2007-2010 г.г. '!number_of_payments,'[6]бдр 2007-2010 г.г. '!header_row)</definedName>
    <definedName name="GHGHGH">IF('[6]бдр 2007-2010 г.г. '!values_entered,'[6]бдр 2007-2010 г.г. '!header_row+'[6]бдр 2007-2010 г.г. '!number_of_payments,'[6]бдр 2007-2010 г.г. '!header_row)</definedName>
    <definedName name="Header_Row" localSheetId="2">ROW(#REF!)</definedName>
    <definedName name="Header_Row">ROW(#REF!)</definedName>
    <definedName name="Int" localSheetId="2">#REF!</definedName>
    <definedName name="Int">#REF!</definedName>
    <definedName name="Interest_Rate" localSheetId="2">#REF!</definedName>
    <definedName name="Interest_Rate">#REF!</definedName>
    <definedName name="L" localSheetId="2">#REF!</definedName>
    <definedName name="L">#REF!</definedName>
    <definedName name="Last_Row" localSheetId="1">IF('50.17.007 (чт) С.Герцена'!Values_Entered,Header_Row+[7]!print_titles,Header_Row)</definedName>
    <definedName name="Last_Row" localSheetId="2">IF('50.17.009 (пт) Сан.Герцена'!Values_Entered,'50.17.009 (пт) Сан.Герцена'!Header_Row+[7]!print_titles,'50.17.009 (пт) Сан.Герцена'!Header_Row)</definedName>
    <definedName name="Last_Row">IF(Values_Entered,Header_Row+[7]!print_titles,Header_Row)</definedName>
    <definedName name="lk">#N/A</definedName>
    <definedName name="lllllllllllllllllllllllllllllllllll" localSheetId="1">OFFSET('50.17.007 (чт) С.Герцена'!Full_Print,0,0,dsad)</definedName>
    <definedName name="lllllllllllllllllllllllllllllllllll" localSheetId="2">OFFSET('50.17.009 (пт) Сан.Герцена'!Full_Print,0,0,[0]!dsad)</definedName>
    <definedName name="lllllllllllllllllllllllllllllllllll">OFFSET(Full_Print,0,0,dsad)</definedName>
    <definedName name="Loan_Amount" localSheetId="2">#REF!</definedName>
    <definedName name="Loan_Amount">#REF!</definedName>
    <definedName name="Loan_Start" localSheetId="2">#REF!</definedName>
    <definedName name="Loan_Start">#REF!</definedName>
    <definedName name="Loan_Years" localSheetId="2">#REF!</definedName>
    <definedName name="Loan_Years">#REF!</definedName>
    <definedName name="M" localSheetId="2">#REF!</definedName>
    <definedName name="M">#REF!</definedName>
    <definedName name="Mesto">[7]ПЖДП!$B$3:$B$19</definedName>
    <definedName name="nakDay" localSheetId="1">#REF!</definedName>
    <definedName name="nakDay" localSheetId="2">#REF!</definedName>
    <definedName name="nakDay">#REF!</definedName>
    <definedName name="nakFrom" localSheetId="2">#REF!</definedName>
    <definedName name="nakFrom">#REF!</definedName>
    <definedName name="nakMonth" localSheetId="2">#REF!</definedName>
    <definedName name="nakMonth">#REF!</definedName>
    <definedName name="nakName" localSheetId="2">#REF!</definedName>
    <definedName name="nakName">#REF!</definedName>
    <definedName name="nakNo" localSheetId="2">#REF!</definedName>
    <definedName name="nakNo">#REF!</definedName>
    <definedName name="nakNumber" localSheetId="2">#REF!</definedName>
    <definedName name="nakNumber">#REF!</definedName>
    <definedName name="nakPriceC" localSheetId="2">#REF!</definedName>
    <definedName name="nakPriceC">#REF!</definedName>
    <definedName name="nakPriceR" localSheetId="2">#REF!</definedName>
    <definedName name="nakPriceR">#REF!</definedName>
    <definedName name="nakQnt" localSheetId="2">#REF!</definedName>
    <definedName name="nakQnt">#REF!</definedName>
    <definedName name="nakSumC" localSheetId="2">#REF!</definedName>
    <definedName name="nakSumC">#REF!</definedName>
    <definedName name="nakSumR" localSheetId="2">#REF!</definedName>
    <definedName name="nakSumR">#REF!</definedName>
    <definedName name="nakTo" localSheetId="2">#REF!</definedName>
    <definedName name="nakTo">#REF!</definedName>
    <definedName name="nakYear" localSheetId="2">#REF!</definedName>
    <definedName name="nakYear">#REF!</definedName>
    <definedName name="natt1">[8]Лист1!$A$3:$N$417</definedName>
    <definedName name="Num_Pmt_Per_Year" localSheetId="1">#REF!</definedName>
    <definedName name="Num_Pmt_Per_Year" localSheetId="2">#REF!</definedName>
    <definedName name="Num_Pmt_Per_Year">#REF!</definedName>
    <definedName name="Number_of_Payments" localSheetId="1">MATCH(0.01,End_Bal,-1)+1</definedName>
    <definedName name="Number_of_Payments" localSheetId="2">MATCH(0.01,'50.17.009 (пт) Сан.Герцена'!End_Bal,-1)+1</definedName>
    <definedName name="Number_of_Payments">MATCH(0.01,End_Bal,-1)+1</definedName>
    <definedName name="Pay_Date" localSheetId="1">#REF!</definedName>
    <definedName name="Pay_Date" localSheetId="2">#REF!</definedName>
    <definedName name="Pay_Date">#REF!</definedName>
    <definedName name="Pay_Num" localSheetId="2">#REF!</definedName>
    <definedName name="Pay_Num">#REF!</definedName>
    <definedName name="Payment_Date" localSheetId="1">DATE(YEAR(Loan_Start),MONTH(Loan_Start)+[7]!print_titles,DAY(Loan_Start))</definedName>
    <definedName name="Payment_Date" localSheetId="2">DATE(YEAR('50.17.009 (пт) Сан.Герцена'!Loan_Start),MONTH('50.17.009 (пт) Сан.Герцена'!Loan_Start)+[7]!print_titles,DAY('50.17.009 (пт) Сан.Герцена'!Loan_Start))</definedName>
    <definedName name="Payment_Date">DATE(YEAR(Loan_Start),MONTH(Loan_Start)+[7]!print_titles,DAY(Loan_Start))</definedName>
    <definedName name="plan">'[9]№ 2242 "Сопровождение ПП"'!$A$169:$A$175</definedName>
    <definedName name="pmnCCode1" localSheetId="1">#REF!</definedName>
    <definedName name="pmnCCode1" localSheetId="2">#REF!</definedName>
    <definedName name="pmnCCode1">#REF!</definedName>
    <definedName name="pmnCCode2" localSheetId="2">#REF!</definedName>
    <definedName name="pmnCCode2">#REF!</definedName>
    <definedName name="pmnDay" localSheetId="2">#REF!</definedName>
    <definedName name="pmnDay">#REF!</definedName>
    <definedName name="pmnDCode1" localSheetId="2">#REF!</definedName>
    <definedName name="pmnDCode1">#REF!</definedName>
    <definedName name="pmnDCode2" localSheetId="2">#REF!</definedName>
    <definedName name="pmnDCode2">#REF!</definedName>
    <definedName name="pmnDirection" localSheetId="2">#REF!</definedName>
    <definedName name="pmnDirection">#REF!</definedName>
    <definedName name="pmnMonth" localSheetId="2">#REF!</definedName>
    <definedName name="pmnMonth">#REF!</definedName>
    <definedName name="pmnNumber" localSheetId="2">#REF!</definedName>
    <definedName name="pmnNumber">#REF!</definedName>
    <definedName name="pmnOper" localSheetId="2">#REF!</definedName>
    <definedName name="pmnOper">#REF!</definedName>
    <definedName name="pmnPayer" localSheetId="2">#REF!</definedName>
    <definedName name="pmnPayer">#REF!</definedName>
    <definedName name="pmnPayer1" localSheetId="2">#REF!</definedName>
    <definedName name="pmnPayer1">#REF!</definedName>
    <definedName name="pmnPayerBank1" localSheetId="2">#REF!</definedName>
    <definedName name="pmnPayerBank1">#REF!</definedName>
    <definedName name="pmnPayerBank2" localSheetId="2">#REF!</definedName>
    <definedName name="pmnPayerBank2">#REF!</definedName>
    <definedName name="pmnPayerBank3" localSheetId="2">#REF!</definedName>
    <definedName name="pmnPayerBank3">#REF!</definedName>
    <definedName name="pmnPayerCode" localSheetId="2">#REF!</definedName>
    <definedName name="pmnPayerCode">#REF!</definedName>
    <definedName name="pmnPayerCount1" localSheetId="2">#REF!</definedName>
    <definedName name="pmnPayerCount1">#REF!</definedName>
    <definedName name="pmnPayerCount2" localSheetId="2">#REF!</definedName>
    <definedName name="pmnPayerCount2">#REF!</definedName>
    <definedName name="pmnPayerCount3" localSheetId="2">#REF!</definedName>
    <definedName name="pmnPayerCount3">#REF!</definedName>
    <definedName name="pmnRecBank1" localSheetId="2">#REF!</definedName>
    <definedName name="pmnRecBank1">#REF!</definedName>
    <definedName name="pmnRecBank2" localSheetId="2">#REF!</definedName>
    <definedName name="pmnRecBank2">#REF!</definedName>
    <definedName name="pmnRecBank3" localSheetId="2">#REF!</definedName>
    <definedName name="pmnRecBank3">#REF!</definedName>
    <definedName name="pmnRecCode" localSheetId="2">#REF!</definedName>
    <definedName name="pmnRecCode">#REF!</definedName>
    <definedName name="pmnRecCount1" localSheetId="2">#REF!</definedName>
    <definedName name="pmnRecCount1">#REF!</definedName>
    <definedName name="pmnRecCount2" localSheetId="2">#REF!</definedName>
    <definedName name="pmnRecCount2">#REF!</definedName>
    <definedName name="pmnRecCount3" localSheetId="2">#REF!</definedName>
    <definedName name="pmnRecCount3">#REF!</definedName>
    <definedName name="pmnReceiver" localSheetId="2">#REF!</definedName>
    <definedName name="pmnReceiver">#REF!</definedName>
    <definedName name="pmnReceiver1" localSheetId="2">#REF!</definedName>
    <definedName name="pmnReceiver1">#REF!</definedName>
    <definedName name="pmnSum1" localSheetId="2">#REF!</definedName>
    <definedName name="pmnSum1">#REF!</definedName>
    <definedName name="pmnSum2" localSheetId="2">#REF!</definedName>
    <definedName name="pmnSum2">#REF!</definedName>
    <definedName name="pmnWNalog" localSheetId="2">#REF!</definedName>
    <definedName name="pmnWNalog">#REF!</definedName>
    <definedName name="pmnWSum1" localSheetId="2">#REF!</definedName>
    <definedName name="pmnWSum1">#REF!</definedName>
    <definedName name="pmnWSum2" localSheetId="2">#REF!</definedName>
    <definedName name="pmnWSum2">#REF!</definedName>
    <definedName name="pmnWSum3" localSheetId="2">#REF!</definedName>
    <definedName name="pmnWSum3">#REF!</definedName>
    <definedName name="pmnYear" localSheetId="2">#REF!</definedName>
    <definedName name="pmnYear">#REF!</definedName>
    <definedName name="ppp">#N/A</definedName>
    <definedName name="priApplication1" localSheetId="1">#REF!</definedName>
    <definedName name="priApplication1" localSheetId="2">#REF!</definedName>
    <definedName name="priApplication1">#REF!</definedName>
    <definedName name="priApplication2" localSheetId="2">#REF!</definedName>
    <definedName name="priApplication2">#REF!</definedName>
    <definedName name="priDate1" localSheetId="2">#REF!</definedName>
    <definedName name="priDate1">#REF!</definedName>
    <definedName name="priDate2" localSheetId="2">#REF!</definedName>
    <definedName name="priDate2">#REF!</definedName>
    <definedName name="priKDay" localSheetId="2">#REF!</definedName>
    <definedName name="priKDay">#REF!</definedName>
    <definedName name="priKMonth" localSheetId="2">#REF!</definedName>
    <definedName name="priKMonth">#REF!</definedName>
    <definedName name="priKNumber" localSheetId="2">#REF!</definedName>
    <definedName name="priKNumber">#REF!</definedName>
    <definedName name="priKOrgn" localSheetId="2">#REF!</definedName>
    <definedName name="priKOrgn">#REF!</definedName>
    <definedName name="priKPayer1" localSheetId="2">#REF!</definedName>
    <definedName name="priKPayer1">#REF!</definedName>
    <definedName name="priKPayer2" localSheetId="2">#REF!</definedName>
    <definedName name="priKPayer2">#REF!</definedName>
    <definedName name="priKPayer3" localSheetId="2">#REF!</definedName>
    <definedName name="priKPayer3">#REF!</definedName>
    <definedName name="priKSubject1" localSheetId="2">#REF!</definedName>
    <definedName name="priKSubject1">#REF!</definedName>
    <definedName name="priKSubject2" localSheetId="2">#REF!</definedName>
    <definedName name="priKSubject2">#REF!</definedName>
    <definedName name="priKSubject3" localSheetId="2">#REF!</definedName>
    <definedName name="priKSubject3">#REF!</definedName>
    <definedName name="priKWSum1" localSheetId="2">#REF!</definedName>
    <definedName name="priKWSum1">#REF!</definedName>
    <definedName name="priKWSum2" localSheetId="2">#REF!</definedName>
    <definedName name="priKWSum2">#REF!</definedName>
    <definedName name="priKWSum3" localSheetId="2">#REF!</definedName>
    <definedName name="priKWSum3">#REF!</definedName>
    <definedName name="priKWSum4" localSheetId="2">#REF!</definedName>
    <definedName name="priKWSum4">#REF!</definedName>
    <definedName name="priKWSum5" localSheetId="2">#REF!</definedName>
    <definedName name="priKWSum5">#REF!</definedName>
    <definedName name="priKWSumC" localSheetId="2">#REF!</definedName>
    <definedName name="priKWSumC">#REF!</definedName>
    <definedName name="priKYear" localSheetId="2">#REF!</definedName>
    <definedName name="priKYear">#REF!</definedName>
    <definedName name="Princ" localSheetId="2">#REF!</definedName>
    <definedName name="Princ">#REF!</definedName>
    <definedName name="Print_Area_Reset" localSheetId="1">OFFSET('50.17.007 (чт) С.Герцена'!Full_Print,0,0,'50.17.007 (чт) С.Герцена'!Last_Row)</definedName>
    <definedName name="Print_Area_Reset" localSheetId="2">OFFSET('50.17.009 (пт) Сан.Герцена'!Full_Print,0,0,'50.17.009 (пт) Сан.Герцена'!Last_Row)</definedName>
    <definedName name="Print_Area_Reset">OFFSET(Full_Print,0,0,Last_Row)</definedName>
    <definedName name="priNumber" localSheetId="2">#REF!</definedName>
    <definedName name="priNumber">#REF!</definedName>
    <definedName name="priOrgn" localSheetId="2">#REF!</definedName>
    <definedName name="priOrgn">#REF!</definedName>
    <definedName name="priPayer" localSheetId="2">#REF!</definedName>
    <definedName name="priPayer">#REF!</definedName>
    <definedName name="priSubject1" localSheetId="2">#REF!</definedName>
    <definedName name="priSubject1">#REF!</definedName>
    <definedName name="priSubject2" localSheetId="2">#REF!</definedName>
    <definedName name="priSubject2">#REF!</definedName>
    <definedName name="priSum" localSheetId="2">#REF!</definedName>
    <definedName name="priSum">#REF!</definedName>
    <definedName name="priWSum1" localSheetId="2">#REF!</definedName>
    <definedName name="priWSum1">#REF!</definedName>
    <definedName name="priWSum2" localSheetId="2">#REF!</definedName>
    <definedName name="priWSum2">#REF!</definedName>
    <definedName name="priWSumC" localSheetId="2">#REF!</definedName>
    <definedName name="priWSumC">#REF!</definedName>
    <definedName name="q">#N/A</definedName>
    <definedName name="qqq">#N/A</definedName>
    <definedName name="rasApplication1" localSheetId="1">#REF!</definedName>
    <definedName name="rasApplication1" localSheetId="2">#REF!</definedName>
    <definedName name="rasApplication1">#REF!</definedName>
    <definedName name="rasApplication2" localSheetId="2">#REF!</definedName>
    <definedName name="rasApplication2">#REF!</definedName>
    <definedName name="rasDate1" localSheetId="2">#REF!</definedName>
    <definedName name="rasDate1">#REF!</definedName>
    <definedName name="rasDate2" localSheetId="2">#REF!</definedName>
    <definedName name="rasDate2">#REF!</definedName>
    <definedName name="rasDoc1" localSheetId="2">#REF!</definedName>
    <definedName name="rasDoc1">#REF!</definedName>
    <definedName name="rasDoc2" localSheetId="2">#REF!</definedName>
    <definedName name="rasDoc2">#REF!</definedName>
    <definedName name="rasNumber" localSheetId="2">#REF!</definedName>
    <definedName name="rasNumber">#REF!</definedName>
    <definedName name="rasOrgn" localSheetId="2">#REF!</definedName>
    <definedName name="rasOrgn">#REF!</definedName>
    <definedName name="rasRecDay" localSheetId="2">#REF!</definedName>
    <definedName name="rasRecDay">#REF!</definedName>
    <definedName name="rasReceiver" localSheetId="2">#REF!</definedName>
    <definedName name="rasReceiver">#REF!</definedName>
    <definedName name="rasRecMonth" localSheetId="2">#REF!</definedName>
    <definedName name="rasRecMonth">#REF!</definedName>
    <definedName name="rasRecYear" localSheetId="2">#REF!</definedName>
    <definedName name="rasRecYear">#REF!</definedName>
    <definedName name="rasSubject1" localSheetId="2">#REF!</definedName>
    <definedName name="rasSubject1">#REF!</definedName>
    <definedName name="rasSubject2" localSheetId="2">#REF!</definedName>
    <definedName name="rasSubject2">#REF!</definedName>
    <definedName name="rasSum" localSheetId="2">#REF!</definedName>
    <definedName name="rasSum">#REF!</definedName>
    <definedName name="rasWRecSum1" localSheetId="2">#REF!</definedName>
    <definedName name="rasWRecSum1">#REF!</definedName>
    <definedName name="rasWRecSum2" localSheetId="2">#REF!</definedName>
    <definedName name="rasWRecSum2">#REF!</definedName>
    <definedName name="rasWRecSumC" localSheetId="2">#REF!</definedName>
    <definedName name="rasWRecSumC">#REF!</definedName>
    <definedName name="rasWSum1" localSheetId="2">#REF!</definedName>
    <definedName name="rasWSum1">#REF!</definedName>
    <definedName name="rasWSum2" localSheetId="2">#REF!</definedName>
    <definedName name="rasWSum2">#REF!</definedName>
    <definedName name="rasWSumC" localSheetId="2">#REF!</definedName>
    <definedName name="rasWSumC">#REF!</definedName>
    <definedName name="rty">#N/A</definedName>
    <definedName name="S" localSheetId="1">#REF!</definedName>
    <definedName name="S" localSheetId="2">#REF!</definedName>
    <definedName name="S">#REF!</definedName>
    <definedName name="Sched_Pay" localSheetId="2">#REF!</definedName>
    <definedName name="Sched_Pay">#REF!</definedName>
    <definedName name="Scheduled_Extra_Payments" localSheetId="2">#REF!</definedName>
    <definedName name="Scheduled_Extra_Payments">#REF!</definedName>
    <definedName name="Scheduled_Interest_Rate" localSheetId="2">#REF!</definedName>
    <definedName name="Scheduled_Interest_Rate">#REF!</definedName>
    <definedName name="Scheduled_Monthly_Payment" localSheetId="2">#REF!</definedName>
    <definedName name="Scheduled_Monthly_Payment">#REF!</definedName>
    <definedName name="sdfgh">#N/A</definedName>
    <definedName name="tblPeriod_NO_PERID" hidden="1">[10]XLR_NoRangeSheet!$B$7</definedName>
    <definedName name="tlfAprt" localSheetId="1">#REF!</definedName>
    <definedName name="tlfAprt" localSheetId="2">#REF!</definedName>
    <definedName name="tlfAprt">#REF!</definedName>
    <definedName name="tlfBank" localSheetId="2">#REF!</definedName>
    <definedName name="tlfBank">#REF!</definedName>
    <definedName name="tlfCorp" localSheetId="2">#REF!</definedName>
    <definedName name="tlfCorp">#REF!</definedName>
    <definedName name="tlfCount" localSheetId="2">#REF!</definedName>
    <definedName name="tlfCount">#REF!</definedName>
    <definedName name="tlfFIO" localSheetId="2">#REF!</definedName>
    <definedName name="tlfFIO">#REF!</definedName>
    <definedName name="tlfHouse" localSheetId="2">#REF!</definedName>
    <definedName name="tlfHouse">#REF!</definedName>
    <definedName name="tlfKAprt" localSheetId="2">#REF!</definedName>
    <definedName name="tlfKAprt">#REF!</definedName>
    <definedName name="tlfKBank" localSheetId="2">#REF!</definedName>
    <definedName name="tlfKBank">#REF!</definedName>
    <definedName name="tlfKCorp" localSheetId="2">#REF!</definedName>
    <definedName name="tlfKCorp">#REF!</definedName>
    <definedName name="tlfKCount" localSheetId="2">#REF!</definedName>
    <definedName name="tlfKCount">#REF!</definedName>
    <definedName name="tlfKFio" localSheetId="2">#REF!</definedName>
    <definedName name="tlfKFio">#REF!</definedName>
    <definedName name="tlfKHouse" localSheetId="2">#REF!</definedName>
    <definedName name="tlfKHouse">#REF!</definedName>
    <definedName name="tlfKMonth" localSheetId="2">#REF!</definedName>
    <definedName name="tlfKMonth">#REF!</definedName>
    <definedName name="tlfKStreet" localSheetId="2">#REF!</definedName>
    <definedName name="tlfKStreet">#REF!</definedName>
    <definedName name="tlfKSum" localSheetId="2">#REF!</definedName>
    <definedName name="tlfKSum">#REF!</definedName>
    <definedName name="tlfKTarif" localSheetId="2">#REF!</definedName>
    <definedName name="tlfKTarif">#REF!</definedName>
    <definedName name="tlfKTlfNum" localSheetId="2">#REF!</definedName>
    <definedName name="tlfKTlfNum">#REF!</definedName>
    <definedName name="tlfKTotal" localSheetId="2">#REF!</definedName>
    <definedName name="tlfKTotal">#REF!</definedName>
    <definedName name="tlfKYear" localSheetId="2">#REF!</definedName>
    <definedName name="tlfKYear">#REF!</definedName>
    <definedName name="tlfMonth" localSheetId="2">#REF!</definedName>
    <definedName name="tlfMonth">#REF!</definedName>
    <definedName name="tlfStreet" localSheetId="2">#REF!</definedName>
    <definedName name="tlfStreet">#REF!</definedName>
    <definedName name="tlfSum" localSheetId="2">#REF!</definedName>
    <definedName name="tlfSum">#REF!</definedName>
    <definedName name="tlfTarif" localSheetId="2">#REF!</definedName>
    <definedName name="tlfTarif">#REF!</definedName>
    <definedName name="tlfTlfNum" localSheetId="2">#REF!</definedName>
    <definedName name="tlfTlfNum">#REF!</definedName>
    <definedName name="tlfTotal" localSheetId="2">#REF!</definedName>
    <definedName name="tlfTotal">#REF!</definedName>
    <definedName name="tlfYear" localSheetId="2">#REF!</definedName>
    <definedName name="tlfYear">#REF!</definedName>
    <definedName name="Total_Interest" localSheetId="2">#REF!</definedName>
    <definedName name="Total_Interest">#REF!</definedName>
    <definedName name="Total_Pay" localSheetId="2">#REF!</definedName>
    <definedName name="Total_Pay">#REF!</definedName>
    <definedName name="Total_Payment" localSheetId="1">scheduled_payment+extra_payment</definedName>
    <definedName name="Total_Payment" localSheetId="2">scheduled_payment+extra_payment</definedName>
    <definedName name="Total_Payment">scheduled_payment+extra_payment</definedName>
    <definedName name="uio">#N/A</definedName>
    <definedName name="Values_Entered" localSheetId="1">IF(Loan_Amount*Interest_Rate*Loan_Years*Loan_Start&gt;0,1,0)</definedName>
    <definedName name="Values_Entered" localSheetId="2">IF('50.17.009 (пт) Сан.Герцена'!Loan_Amount*'50.17.009 (пт) Сан.Герцена'!Interest_Rate*'50.17.009 (пт) Сан.Герцена'!Loan_Years*'50.17.009 (пт) Сан.Герцена'!Loan_Start&gt;0,1,0)</definedName>
    <definedName name="Values_Entered">IF(Loan_Amount*Interest_Rate*Loan_Years*Loan_Start&gt;0,1,0)</definedName>
    <definedName name="ViewFilial">#N/A</definedName>
    <definedName name="vjcrfd">#N/A</definedName>
    <definedName name="vsat_1" localSheetId="1">#REF!</definedName>
    <definedName name="vsat_1" localSheetId="2">#REF!</definedName>
    <definedName name="vsat_1">#REF!</definedName>
    <definedName name="vsat_1_pr" localSheetId="2">#REF!</definedName>
    <definedName name="vsat_1_pr">#REF!</definedName>
    <definedName name="vseg6">[1]posh!$D$20:$D$25,[1]posh!$D$27:$D$32,[1]posh!$D$34:$D$49,[1]posh!$D$51:$D$55,[1]posh!$D$57:$D$61,[1]posh!$D$63:$D$69,[1]posh!$D$71:$D$79,[1]posh!$D$81:$D$89,[1]posh!$D$91:$D$100,[1]posh!$D$102:$D$106,[1]posh!$D$108:$D$115</definedName>
    <definedName name="we">#N/A</definedName>
    <definedName name="wrn.test." localSheetId="1" hidden="1">{"Valuation_Common",#N/A,FALSE,"Valuation"}</definedName>
    <definedName name="wrn.test." localSheetId="2" hidden="1">{"Valuation_Common",#N/A,FALSE,"Valuation"}</definedName>
    <definedName name="wrn.test." hidden="1">{"Valuation_Common",#N/A,FALSE,"Valuation"}</definedName>
    <definedName name="X" localSheetId="1">#REF!</definedName>
    <definedName name="X" localSheetId="2">#REF!</definedName>
    <definedName name="X">#REF!</definedName>
    <definedName name="ааа">#N/A</definedName>
    <definedName name="август">[11]Расшифровки!$B$752:$BP$825</definedName>
    <definedName name="адрес" localSheetId="1">#REF!</definedName>
    <definedName name="адрес" localSheetId="2">#REF!</definedName>
    <definedName name="адрес">#REF!</definedName>
    <definedName name="адрес1" localSheetId="2">#REF!</definedName>
    <definedName name="адрес1">#REF!</definedName>
    <definedName name="айфцувйц" localSheetId="2">#REF!</definedName>
    <definedName name="айфцувйц">#REF!</definedName>
    <definedName name="ананал" localSheetId="2">#REF!</definedName>
    <definedName name="ананал">#REF!</definedName>
    <definedName name="ап">#N/A</definedName>
    <definedName name="апр" localSheetId="1">#REF!</definedName>
    <definedName name="апр" localSheetId="2">#REF!</definedName>
    <definedName name="апр">#REF!</definedName>
    <definedName name="Апрель" localSheetId="2">#REF!</definedName>
    <definedName name="Апрель">#REF!</definedName>
    <definedName name="аренда" localSheetId="2">#REF!</definedName>
    <definedName name="аренда">#REF!</definedName>
    <definedName name="ауп">[12]аупп!$A$2:$R$97</definedName>
    <definedName name="афу" localSheetId="1">MATCH(0.01,End_Bal,-1)+1</definedName>
    <definedName name="афу" localSheetId="2">MATCH(0.01,'50.17.009 (пт) Сан.Герцена'!End_Bal,-1)+1</definedName>
    <definedName name="афу">MATCH(0.01,End_Bal,-1)+1</definedName>
    <definedName name="аы">#N/A</definedName>
    <definedName name="Баланс" localSheetId="1">#REF!</definedName>
    <definedName name="Баланс" localSheetId="2">#REF!</definedName>
    <definedName name="Баланс">#REF!</definedName>
    <definedName name="ббб">#N/A</definedName>
    <definedName name="бддс">[13]Списки!$A$1:$A$100</definedName>
    <definedName name="Безвозмездные" localSheetId="1">#REF!</definedName>
    <definedName name="Безвозмездные" localSheetId="2">#REF!</definedName>
    <definedName name="Безвозмездные">#REF!</definedName>
    <definedName name="вакпфо">'[14]вакансии пфо'!$A$2:$C$90</definedName>
    <definedName name="вауцйувй">#N/A</definedName>
    <definedName name="ввв">#N/A</definedName>
    <definedName name="Вера" localSheetId="1">'[3]уровни должностей'!#REF!</definedName>
    <definedName name="Вера" localSheetId="2">'[3]уровни должностей'!#REF!</definedName>
    <definedName name="Вера">'[3]уровни должностей'!#REF!</definedName>
    <definedName name="Вид">'[7]Вид договора'!$C$2:$C$13</definedName>
    <definedName name="внутр">[12]внутр!$A$2:$G$97</definedName>
    <definedName name="Г1" localSheetId="1">#REF!</definedName>
    <definedName name="Г1" localSheetId="2">#REF!</definedName>
    <definedName name="Г1">#REF!</definedName>
    <definedName name="Г2" localSheetId="2">#REF!</definedName>
    <definedName name="Г2">#REF!</definedName>
    <definedName name="Г3" localSheetId="2">#REF!</definedName>
    <definedName name="Г3">#REF!</definedName>
    <definedName name="Г4" localSheetId="2">#REF!</definedName>
    <definedName name="Г4">#REF!</definedName>
    <definedName name="Г5" localSheetId="2">#REF!</definedName>
    <definedName name="Г5">#REF!</definedName>
    <definedName name="Г7" localSheetId="2">#REF!</definedName>
    <definedName name="Г7">#REF!</definedName>
    <definedName name="ггг" localSheetId="1">IF(Loan_Amount*Interest_Rate*Loan_Years*Loan_Start&gt;0,1,0)</definedName>
    <definedName name="ггг" localSheetId="2">IF('50.17.009 (пт) Сан.Герцена'!Loan_Amount*'50.17.009 (пт) Сан.Герцена'!Interest_Rate*'50.17.009 (пт) Сан.Герцена'!Loan_Years*'50.17.009 (пт) Сан.Герцена'!Loan_Start&gt;0,1,0)</definedName>
    <definedName name="ггг">IF(Loan_Amount*Interest_Rate*Loan_Years*Loan_Start&gt;0,1,0)</definedName>
    <definedName name="ГлавАПУ" localSheetId="1">#REF!</definedName>
    <definedName name="ГлавАПУ" localSheetId="2">#REF!</definedName>
    <definedName name="ГлавАПУ">#REF!</definedName>
    <definedName name="гнгнг" localSheetId="1">IF(Loan_Amount*Interest_Rate*Loan_Years*Loan_Start&gt;0,1,0)</definedName>
    <definedName name="гнгнг" localSheetId="2">IF('50.17.009 (пт) Сан.Герцена'!Loan_Amount*'50.17.009 (пт) Сан.Герцена'!Interest_Rate*'50.17.009 (пт) Сан.Герцена'!Loan_Years*'50.17.009 (пт) Сан.Герцена'!Loan_Start&gt;0,1,0)</definedName>
    <definedName name="гнгнг">IF(Loan_Amount*Interest_Rate*Loan_Years*Loan_Start&gt;0,1,0)</definedName>
    <definedName name="ГОД" localSheetId="1">#REF!</definedName>
    <definedName name="ГОД" localSheetId="2">#REF!</definedName>
    <definedName name="ГОД">#REF!</definedName>
    <definedName name="год1" localSheetId="2">#REF!</definedName>
    <definedName name="год1">#REF!</definedName>
    <definedName name="Город" localSheetId="1">'[5]inv1(1)'!#REF!</definedName>
    <definedName name="Город" localSheetId="2">'[5]inv1(1)'!#REF!</definedName>
    <definedName name="Город">'[5]inv1(1)'!#REF!</definedName>
    <definedName name="ГП" localSheetId="1">#REF!</definedName>
    <definedName name="ГП" localSheetId="2">#REF!</definedName>
    <definedName name="ГП">#REF!</definedName>
    <definedName name="Группировка_Отчет" localSheetId="2">#REF!</definedName>
    <definedName name="Группировка_Отчет">#REF!</definedName>
    <definedName name="дгпх">[15]дгпх!$B$2:$C$97</definedName>
    <definedName name="ддд" localSheetId="1">MATCH(0.01,End_Bal,-1)+1</definedName>
    <definedName name="ддд" localSheetId="2">MATCH(0.01,'50.17.009 (пт) Сан.Герцена'!End_Bal,-1)+1</definedName>
    <definedName name="ддд">MATCH(0.01,End_Bal,-1)+1</definedName>
    <definedName name="декабрь">[11]Расшифровки!$B$1202:$BP$1275</definedName>
    <definedName name="декр">[12]декрет!$B$8:$Q$96</definedName>
    <definedName name="декрет">[15]декрет!$B$4:$G$99</definedName>
    <definedName name="Договорные" localSheetId="1">'[5]inv1(1)'!#REF!</definedName>
    <definedName name="Договорные" localSheetId="2">'[5]inv1(1)'!#REF!</definedName>
    <definedName name="Договорные">'[5]inv1(1)'!#REF!</definedName>
    <definedName name="екеке" localSheetId="1">IF(Loan_Amount*Interest_Rate*Loan_Years*Loan_Start&gt;0,1,0)</definedName>
    <definedName name="екеке" localSheetId="2">IF('50.17.009 (пт) Сан.Герцена'!Loan_Amount*'50.17.009 (пт) Сан.Герцена'!Interest_Rate*'50.17.009 (пт) Сан.Герцена'!Loan_Years*'50.17.009 (пт) Сан.Герцена'!Loan_Start&gt;0,1,0)</definedName>
    <definedName name="екеке">IF(Loan_Amount*Interest_Rate*Loan_Years*Loan_Start&gt;0,1,0)</definedName>
    <definedName name="Жора">#N/A</definedName>
    <definedName name="Заголовки_Отчет" localSheetId="1">#REF!</definedName>
    <definedName name="Заголовки_Отчет" localSheetId="2">#REF!</definedName>
    <definedName name="Заголовки_Отчет">#REF!</definedName>
    <definedName name="Затраты">#N/A</definedName>
    <definedName name="ззз" localSheetId="1">IF(Loan_Amount*Interest_Rate*Loan_Years*Loan_Start&gt;0,1,0)</definedName>
    <definedName name="ззз" localSheetId="2">IF('50.17.009 (пт) Сан.Герцена'!Loan_Amount*'50.17.009 (пт) Сан.Герцена'!Interest_Rate*'50.17.009 (пт) Сан.Герцена'!Loan_Years*'50.17.009 (пт) Сан.Герцена'!Loan_Start&gt;0,1,0)</definedName>
    <definedName name="ззз">IF(Loan_Amount*Interest_Rate*Loan_Years*Loan_Start&gt;0,1,0)</definedName>
    <definedName name="зхзхз" localSheetId="1">IF(Loan_Amount*Interest_Rate*Loan_Years*Loan_Start&gt;0,1,0)</definedName>
    <definedName name="зхзхз" localSheetId="2">IF('50.17.009 (пт) Сан.Герцена'!Loan_Amount*'50.17.009 (пт) Сан.Герцена'!Interest_Rate*'50.17.009 (пт) Сан.Герцена'!Loan_Years*'50.17.009 (пт) Сан.Герцена'!Loan_Start&gt;0,1,0)</definedName>
    <definedName name="зхзхз">IF(Loan_Amount*Interest_Rate*Loan_Years*Loan_Start&gt;0,1,0)</definedName>
    <definedName name="и">#N/A</definedName>
    <definedName name="ИвнСост">#N/A</definedName>
    <definedName name="иии" localSheetId="1">OFFSET('50.17.007 (чт) С.Герцена'!Full_Print,0,0,'50.17.007 (чт) С.Герцена'!Last_Row)</definedName>
    <definedName name="иии" localSheetId="2">OFFSET('50.17.009 (пт) Сан.Герцена'!Full_Print,0,0,'50.17.009 (пт) Сан.Герцена'!Last_Row)</definedName>
    <definedName name="иии">OFFSET(Full_Print,0,0,Last_Row)</definedName>
    <definedName name="имена" localSheetId="2">#REF!</definedName>
    <definedName name="имена">#REF!</definedName>
    <definedName name="имямрц">[16]мрц!$A$2:$B$90</definedName>
    <definedName name="индексы" localSheetId="1">[17]калькулятор!#REF!</definedName>
    <definedName name="индексы" localSheetId="2">[17]калькулятор!#REF!</definedName>
    <definedName name="индексы">[17]калькулятор!#REF!</definedName>
    <definedName name="июль">[11]Расшифровки!$B$677:$BP$750</definedName>
    <definedName name="июн" localSheetId="1">#REF!</definedName>
    <definedName name="июн" localSheetId="2">#REF!</definedName>
    <definedName name="июн">#REF!</definedName>
    <definedName name="июнь">[11]Расшифровки!$B$452:$BP$525</definedName>
    <definedName name="квартал" localSheetId="1">#REF!</definedName>
    <definedName name="квартал" localSheetId="2">#REF!</definedName>
    <definedName name="квартал">#REF!</definedName>
    <definedName name="квоты">[16]квоты!$C$5:$F$93</definedName>
    <definedName name="Код" localSheetId="1">[18]задачи_проекты!#REF!</definedName>
    <definedName name="Код" localSheetId="2">[18]задачи_проекты!#REF!</definedName>
    <definedName name="Код">[18]задачи_проекты!#REF!</definedName>
    <definedName name="Коды" localSheetId="2">[18]задачи_проекты!#REF!</definedName>
    <definedName name="Коды">[18]задачи_проекты!#REF!</definedName>
    <definedName name="Комплекс" localSheetId="2">'[5]inv1(1)'!#REF!</definedName>
    <definedName name="Комплекс">'[5]inv1(1)'!#REF!</definedName>
    <definedName name="Копия" localSheetId="2">'[3]уровни должностей'!#REF!</definedName>
    <definedName name="Копия">'[3]уровни должностей'!#REF!</definedName>
    <definedName name="кочп">[18]кочп!$A$7:$BV$90</definedName>
    <definedName name="Лист_Отчет" localSheetId="1">#REF!</definedName>
    <definedName name="Лист_Отчет" localSheetId="2">#REF!</definedName>
    <definedName name="Лист_Отчет">#REF!</definedName>
    <definedName name="лоолдрошдо" localSheetId="2">#REF!</definedName>
    <definedName name="лоолдрошдо">#REF!</definedName>
    <definedName name="лоржро" localSheetId="1">IF(Loan_Amount*Interest_Rate*Loan_Years*Loan_Start&gt;0,1,0)</definedName>
    <definedName name="лоржро" localSheetId="2">IF('50.17.009 (пт) Сан.Герцена'!Loan_Amount*'50.17.009 (пт) Сан.Герцена'!Interest_Rate*'50.17.009 (пт) Сан.Герцена'!Loan_Years*'50.17.009 (пт) Сан.Герцена'!Loan_Start&gt;0,1,0)</definedName>
    <definedName name="лоржро">IF(Loan_Amount*Interest_Rate*Loan_Years*Loan_Start&gt;0,1,0)</definedName>
    <definedName name="лорршдд" localSheetId="1">#REF!</definedName>
    <definedName name="лорршдд" localSheetId="2">#REF!</definedName>
    <definedName name="лорршдд">#REF!</definedName>
    <definedName name="м" localSheetId="1">IF('50.17.007 (чт) С.Герцена'!Values_Entered,Header_Row+'50.17.007 (чт) С.Герцена'!Number_of_Payments,Header_Row)</definedName>
    <definedName name="м" localSheetId="2">IF('50.17.009 (пт) Сан.Герцена'!Values_Entered,'50.17.009 (пт) Сан.Герцена'!Header_Row+'50.17.009 (пт) Сан.Герцена'!Number_of_Payments,'50.17.009 (пт) Сан.Герцена'!Header_Row)</definedName>
    <definedName name="м">IF(Values_Entered,Header_Row+Number_of_Payments,Header_Row)</definedName>
    <definedName name="май">[11]Расшифровки!$B$377:$BP$450</definedName>
    <definedName name="Март" localSheetId="1">#REF!</definedName>
    <definedName name="Март" localSheetId="2">#REF!</definedName>
    <definedName name="Март">#REF!</definedName>
    <definedName name="Март3" localSheetId="2">#REF!</definedName>
    <definedName name="Март3">#REF!</definedName>
    <definedName name="Месяц">'[19]Индексы и мероприятия'!$B$500:$B$512</definedName>
    <definedName name="МимниОПС" localSheetId="1">#REF!</definedName>
    <definedName name="МимниОПС" localSheetId="2">#REF!</definedName>
    <definedName name="МимниОПС">#REF!</definedName>
    <definedName name="МиниОПС" localSheetId="2">#REF!</definedName>
    <definedName name="МиниОПС">#REF!</definedName>
    <definedName name="мрц">[16]мрцентры!$A$2:$E$90</definedName>
    <definedName name="МСЦ">'[20]Список МСЦ'!$B$1:$B$51</definedName>
    <definedName name="Муниципальная" localSheetId="1">#REF!</definedName>
    <definedName name="Муниципальная" localSheetId="2">#REF!</definedName>
    <definedName name="Муниципальная">#REF!</definedName>
    <definedName name="НДС">[13]Списки!$Q$1:$Q$4</definedName>
    <definedName name="ннн" localSheetId="1">OFFSET('50.17.007 (чт) С.Герцена'!Full_Print,0,0,'50.17.007 (чт) С.Герцена'!Last_Row)</definedName>
    <definedName name="ннн" localSheetId="2">OFFSET('50.17.009 (пт) Сан.Герцена'!Full_Print,0,0,'50.17.009 (пт) Сан.Герцена'!Last_Row)</definedName>
    <definedName name="ннн">OFFSET(Full_Print,0,0,Last_Row)</definedName>
    <definedName name="Новая" localSheetId="1">'[5]inv1(1)'!#REF!</definedName>
    <definedName name="Новая" localSheetId="2">'[5]inv1(1)'!#REF!</definedName>
    <definedName name="Новая">'[5]inv1(1)'!#REF!</definedName>
    <definedName name="норм" localSheetId="1">#REF!</definedName>
    <definedName name="норм" localSheetId="2">#REF!</definedName>
    <definedName name="норм">#REF!</definedName>
    <definedName name="ноябрь">[11]Расшифровки!$B$1127:$BP$1200</definedName>
    <definedName name="о643" localSheetId="1">#REF!</definedName>
    <definedName name="о643" localSheetId="2">#REF!</definedName>
    <definedName name="о643">#REF!</definedName>
    <definedName name="_xlnm.Print_Area" localSheetId="6">'10 вт-сб, 027 42 с 01.06'!$A$1:$I$31</definedName>
    <definedName name="_xlnm.Print_Area" localSheetId="8">'4 вт-сб 021 01 801, 813'!$A$1:$I$33</definedName>
    <definedName name="_xlnm.Print_Area" localSheetId="7">'4 пн 021 801, 813 с 01.06.2026'!$A$1:$I$30</definedName>
    <definedName name="_xlnm.Print_Area" localSheetId="5">'5 вт-сб 022 01 404, 546'!$A$1:$I$33</definedName>
    <definedName name="_xlnm.Print_Area" localSheetId="4">'5 пн 022 404, 546'!$A$1:$I$32</definedName>
    <definedName name="_xlnm.Print_Area" localSheetId="1">'50.17.007 (чт) С.Герцена'!$A$1:$H$37</definedName>
    <definedName name="_xlnm.Print_Area" localSheetId="2">'50.17.009 (пт) Сан.Герцена'!$A$1:$H$34</definedName>
    <definedName name="_xlnm.Print_Area" localSheetId="17">'6 вт сб 023 01 154, 592 '!$A$1:$I$33</definedName>
    <definedName name="_xlnm.Print_Area" localSheetId="16">'6 пн 023 154, 592'!$A$1:$I$31</definedName>
    <definedName name="_xlnm.Print_Area" localSheetId="10">'7 вт чт сб 024 372, 598 с 01.06'!$A$1:$I$31</definedName>
    <definedName name="_xlnm.Print_Area" localSheetId="11">'7 ср,пт 024 02 372, 598 с 01.06'!$A$1:$I$32</definedName>
    <definedName name="Окна" localSheetId="1">[17]калькулятор!#REF!</definedName>
    <definedName name="Окна" localSheetId="2">[17]калькулятор!#REF!</definedName>
    <definedName name="Окна">[17]калькулятор!#REF!</definedName>
    <definedName name="октябрь">[11]Расшифровки!$B$1052:$BP$1125</definedName>
    <definedName name="олр">#N/A</definedName>
    <definedName name="ОПС" localSheetId="1">'[5]inv1(1)'!#REF!</definedName>
    <definedName name="ОПС" localSheetId="2">'[5]inv1(1)'!#REF!</definedName>
    <definedName name="ОПС">'[5]inv1(1)'!#REF!</definedName>
    <definedName name="орор" localSheetId="1">IF(Loan_Amount*Interest_Rate*Loan_Years*Loan_Start&gt;0,1,0)</definedName>
    <definedName name="орор" localSheetId="2">IF('50.17.009 (пт) Сан.Герцена'!Loan_Amount*'50.17.009 (пт) Сан.Герцена'!Interest_Rate*'50.17.009 (пт) Сан.Герцена'!Loan_Years*'50.17.009 (пт) Сан.Герцена'!Loan_Start&gt;0,1,0)</definedName>
    <definedName name="орор">IF(Loan_Amount*Interest_Rate*Loan_Years*Loan_Start&gt;0,1,0)</definedName>
    <definedName name="оророор">#N/A</definedName>
    <definedName name="орпаорпро">#N/A</definedName>
    <definedName name="ОСВ_оборот_ДТ" localSheetId="1">#REF!</definedName>
    <definedName name="ОСВ_оборот_ДТ" localSheetId="2">#REF!</definedName>
    <definedName name="ОСВ_оборот_ДТ">#REF!</definedName>
    <definedName name="ОСВ_оборот_КТ" localSheetId="2">#REF!</definedName>
    <definedName name="ОСВ_оборот_КТ">#REF!</definedName>
    <definedName name="ОСВ_ф2_строка" localSheetId="2">#REF!</definedName>
    <definedName name="ОСВ_ф2_строка">#REF!</definedName>
    <definedName name="остальные" localSheetId="1">'[5]inv1(1)'!#REF!</definedName>
    <definedName name="остальные" localSheetId="2">'[5]inv1(1)'!#REF!</definedName>
    <definedName name="остальные">'[5]inv1(1)'!#REF!</definedName>
    <definedName name="ОЧП" localSheetId="1">#REF!</definedName>
    <definedName name="ОЧП" localSheetId="2">#REF!</definedName>
    <definedName name="ОЧП">#REF!</definedName>
    <definedName name="П" localSheetId="2">#REF!</definedName>
    <definedName name="П">#REF!</definedName>
    <definedName name="п1" localSheetId="2">#REF!</definedName>
    <definedName name="п1">#REF!</definedName>
    <definedName name="п2" localSheetId="2">#REF!</definedName>
    <definedName name="п2">#REF!</definedName>
    <definedName name="п3" localSheetId="2">#REF!</definedName>
    <definedName name="п3">#REF!</definedName>
    <definedName name="п4" localSheetId="2">#REF!</definedName>
    <definedName name="п4">#REF!</definedName>
    <definedName name="п44" localSheetId="1">[16]п4!#REF!</definedName>
    <definedName name="п44" localSheetId="2">[16]п4!#REF!</definedName>
    <definedName name="п44">[16]п4!#REF!</definedName>
    <definedName name="п5" localSheetId="1">#REF!</definedName>
    <definedName name="п5" localSheetId="2">#REF!</definedName>
    <definedName name="п5">#REF!</definedName>
    <definedName name="п6" localSheetId="2">#REF!</definedName>
    <definedName name="п6">#REF!</definedName>
    <definedName name="п7" localSheetId="2">#REF!</definedName>
    <definedName name="п7">#REF!</definedName>
    <definedName name="Перекрестный_запрос" localSheetId="2">#REF!</definedName>
    <definedName name="Перекрестный_запрос">#REF!</definedName>
    <definedName name="ПерекрЗапросНаземная_Пис" localSheetId="2">#REF!</definedName>
    <definedName name="ПерекрЗапросНаземная_Пис">#REF!</definedName>
    <definedName name="перечень" localSheetId="2">#REF!</definedName>
    <definedName name="перечень">#REF!</definedName>
    <definedName name="пил4" localSheetId="2">#REF!</definedName>
    <definedName name="пил4">#REF!</definedName>
    <definedName name="пилст" localSheetId="2">#REF!</definedName>
    <definedName name="пилст">#REF!</definedName>
    <definedName name="повременка">#N/A</definedName>
    <definedName name="ПовремСрТариф">#N/A</definedName>
    <definedName name="подтв_окон" localSheetId="1">[17]калькулятор!#REF!</definedName>
    <definedName name="подтв_окон" localSheetId="2">[17]калькулятор!#REF!</definedName>
    <definedName name="подтв_окон">[17]калькулятор!#REF!</definedName>
    <definedName name="Поле_группировки_Отчет" localSheetId="1">#REF!</definedName>
    <definedName name="Поле_группировки_Отчет" localSheetId="2">#REF!</definedName>
    <definedName name="Поле_группировки_Отчет">#REF!</definedName>
    <definedName name="пр">'[12]в и с'!$A$2:$AL$97</definedName>
    <definedName name="При" localSheetId="1">#REF!</definedName>
    <definedName name="При" localSheetId="2">#REF!</definedName>
    <definedName name="При">#REF!</definedName>
    <definedName name="прил_7" localSheetId="1">MATCH(0.01,End_Bal,-1)+1</definedName>
    <definedName name="прил_7" localSheetId="2">MATCH(0.01,'50.17.009 (пт) Сан.Герцена'!End_Bal,-1)+1</definedName>
    <definedName name="прил_7">MATCH(0.01,End_Bal,-1)+1</definedName>
    <definedName name="прил_71" localSheetId="1">OFFSET('50.17.007 (чт) С.Герцена'!Full_Print,0,0,'50.17.007 (чт) С.Герцена'!Last_Row)</definedName>
    <definedName name="прил_71" localSheetId="2">OFFSET('50.17.009 (пт) Сан.Герцена'!Full_Print,0,0,'50.17.009 (пт) Сан.Герцена'!Last_Row)</definedName>
    <definedName name="прил_71">OFFSET(Full_Print,0,0,Last_Row)</definedName>
    <definedName name="пфо" localSheetId="2">#REF!</definedName>
    <definedName name="пфо">#REF!</definedName>
    <definedName name="ПХВ" localSheetId="1">'[5]inv1(1)'!#REF!</definedName>
    <definedName name="ПХВ" localSheetId="2">'[5]inv1(1)'!#REF!</definedName>
    <definedName name="ПХВ">'[5]inv1(1)'!#REF!</definedName>
    <definedName name="пып" localSheetId="1">IF(Loan_Amount*Interest_Rate*Loan_Years*Loan_Start&gt;0,1,0)</definedName>
    <definedName name="пып" localSheetId="2">IF('50.17.009 (пт) Сан.Герцена'!Loan_Amount*'50.17.009 (пт) Сан.Герцена'!Interest_Rate*'50.17.009 (пт) Сан.Герцена'!Loan_Years*'50.17.009 (пт) Сан.Герцена'!Loan_Start&gt;0,1,0)</definedName>
    <definedName name="пып">IF(Loan_Amount*Interest_Rate*Loan_Years*Loan_Start&gt;0,1,0)</definedName>
    <definedName name="р" localSheetId="1">#REF!</definedName>
    <definedName name="р" localSheetId="2">#REF!</definedName>
    <definedName name="р">#REF!</definedName>
    <definedName name="рапр">#N/A</definedName>
    <definedName name="Расход" localSheetId="1">#REF!</definedName>
    <definedName name="Расход" localSheetId="2">#REF!</definedName>
    <definedName name="Расход">#REF!</definedName>
    <definedName name="расходы" localSheetId="2">#REF!</definedName>
    <definedName name="расходы">#REF!</definedName>
    <definedName name="Расчетзатрат5">#N/A</definedName>
    <definedName name="РасчетИнвСостав">#N/A</definedName>
    <definedName name="РасчеттарифаПовр">#N/A</definedName>
    <definedName name="РасчеттарифаПоврем3">#N/A</definedName>
    <definedName name="РасчИнвСост">#N/A</definedName>
    <definedName name="ро">#N/A</definedName>
    <definedName name="роро" localSheetId="1">DATE(YEAR(Loan_Start),MONTH(Loan_Start)+payment_number,DAY(Loan_Start))</definedName>
    <definedName name="роро" localSheetId="2">DATE(YEAR('50.17.009 (пт) Сан.Герцена'!Loan_Start),MONTH('50.17.009 (пт) Сан.Герцена'!Loan_Start)+payment_number,DAY('50.17.009 (пт) Сан.Герцена'!Loan_Start))</definedName>
    <definedName name="роро">DATE(YEAR(Loan_Start),MONTH(Loan_Start)+payment_number,DAY(Loan_Start))</definedName>
    <definedName name="рпаоранпононкыо">#N/A</definedName>
    <definedName name="ршрошщз" localSheetId="1">#REF!</definedName>
    <definedName name="ршрошщз" localSheetId="2">#REF!</definedName>
    <definedName name="ршрошщз">#REF!</definedName>
    <definedName name="свод">#N/A</definedName>
    <definedName name="свод1">#N/A</definedName>
    <definedName name="сентябрь">[11]Расшифровки!$B$827:$BP$900</definedName>
    <definedName name="Сеть" localSheetId="1">'[5]inv1(1)'!#REF!</definedName>
    <definedName name="Сеть" localSheetId="2">'[5]inv1(1)'!#REF!</definedName>
    <definedName name="Сеть">'[5]inv1(1)'!#REF!</definedName>
    <definedName name="СИЛ" localSheetId="1">#REF!</definedName>
    <definedName name="СИЛ" localSheetId="2">#REF!</definedName>
    <definedName name="СИЛ">#REF!</definedName>
    <definedName name="СНС" localSheetId="2">#REF!</definedName>
    <definedName name="СНС">#REF!</definedName>
    <definedName name="Списки" localSheetId="1">[18]задачи_проекты!#REF!</definedName>
    <definedName name="Списки" localSheetId="2">[18]задачи_проекты!#REF!</definedName>
    <definedName name="Списки">[18]задачи_проекты!#REF!</definedName>
    <definedName name="Список" localSheetId="2">[18]задачи_проекты!#REF!</definedName>
    <definedName name="Список">[18]задачи_проекты!#REF!</definedName>
    <definedName name="Спорные" localSheetId="2">'[5]inv1(1)'!#REF!</definedName>
    <definedName name="Спорные">'[5]inv1(1)'!#REF!</definedName>
    <definedName name="СТЛ" localSheetId="1">#REF!</definedName>
    <definedName name="СТЛ" localSheetId="2">#REF!</definedName>
    <definedName name="СТЛ">#REF!</definedName>
    <definedName name="стр34">'[12]77-8 81-2'!$A$2:$S$97</definedName>
    <definedName name="стр3567">'[12]81 5-6-7'!$A$2:$AZ$97</definedName>
    <definedName name="стр38">'[12]83 4-5'!$A$2:$AJ$97</definedName>
    <definedName name="стр40">'[12]83 1-2 и 81-3 '!$A$2:$B$97</definedName>
    <definedName name="стр41">'[12]83-6 и др'!$A$2:$S$97</definedName>
    <definedName name="Строк" localSheetId="1">[18]задачи_проекты!#REF!</definedName>
    <definedName name="Строк" localSheetId="2">[18]задачи_проекты!#REF!</definedName>
    <definedName name="Строк">[18]задачи_проекты!#REF!</definedName>
    <definedName name="Строка" localSheetId="2">[18]задачи_проекты!#REF!</definedName>
    <definedName name="Строка">[18]задачи_проекты!#REF!</definedName>
    <definedName name="Строки" localSheetId="2">[18]задачи_проекты!#REF!</definedName>
    <definedName name="Строки">[18]задачи_проекты!#REF!</definedName>
    <definedName name="таб.15">#N/A</definedName>
    <definedName name="таб.4">#N/A</definedName>
    <definedName name="таб.5">#N/A</definedName>
    <definedName name="тэп">#N/A</definedName>
    <definedName name="уа" localSheetId="1">#REF!</definedName>
    <definedName name="уа" localSheetId="2">#REF!</definedName>
    <definedName name="уа">#REF!</definedName>
    <definedName name="увол77">'[12]77 1-2-3'!$A$2:$AK$97</definedName>
    <definedName name="укуку" localSheetId="1">OFFSET('50.17.007 (чт) С.Герцена'!Full_Print,0,0,'50.17.007 (чт) С.Герцена'!Last_Row)</definedName>
    <definedName name="укуку" localSheetId="2">OFFSET('50.17.009 (пт) Сан.Герцена'!Full_Print,0,0,'50.17.009 (пт) Сан.Герцена'!Last_Row)</definedName>
    <definedName name="укуку">OFFSET(Full_Print,0,0,Last_Row)</definedName>
    <definedName name="ф1н">[15]ф1н!$A$3:$CW$98</definedName>
    <definedName name="ф5">[15]ф5!$A$5:$S$100</definedName>
    <definedName name="февраль">[11]Расшифровки!$B$77:$BP$150</definedName>
    <definedName name="Федер" localSheetId="1">'[5]inv1(1)'!#REF!</definedName>
    <definedName name="Федер" localSheetId="2">'[5]inv1(1)'!#REF!</definedName>
    <definedName name="Федер">'[5]inv1(1)'!#REF!</definedName>
    <definedName name="Филиал" localSheetId="1">#REF!</definedName>
    <definedName name="Филиал" localSheetId="2">#REF!</definedName>
    <definedName name="Филиал">#REF!</definedName>
    <definedName name="финансы">#N/A</definedName>
    <definedName name="Формат" localSheetId="1">[17]калькулятор!#REF!</definedName>
    <definedName name="Формат" localSheetId="2">[17]калькулятор!#REF!</definedName>
    <definedName name="Формат">[17]калькулятор!#REF!</definedName>
    <definedName name="Формирование_Отчет" localSheetId="1">#REF!</definedName>
    <definedName name="Формирование_Отчет" localSheetId="2">#REF!</definedName>
    <definedName name="Формирование_Отчет">#REF!</definedName>
    <definedName name="фукпаефй" localSheetId="1">DATE(YEAR(Loan_Start),MONTH(Loan_Start)+payment_number,DAY(Loan_Start))</definedName>
    <definedName name="фукпаефй" localSheetId="2">DATE(YEAR('50.17.009 (пт) Сан.Герцена'!Loan_Start),MONTH('50.17.009 (пт) Сан.Герцена'!Loan_Start)+payment_number,DAY('50.17.009 (пт) Сан.Герцена'!Loan_Start))</definedName>
    <definedName name="фукпаефй">DATE(YEAR(Loan_Start),MONTH(Loan_Start)+payment_number,DAY(Loan_Start))</definedName>
    <definedName name="ффф" localSheetId="1">MATCH(0.01,End_Bal,-1)+1</definedName>
    <definedName name="ффф" localSheetId="2">MATCH(0.01,'50.17.009 (пт) Сан.Герцена'!End_Bal,-1)+1</definedName>
    <definedName name="ффф">MATCH(0.01,End_Bal,-1)+1</definedName>
    <definedName name="фэп">#N/A</definedName>
    <definedName name="ххх" localSheetId="1">IF(Loan_Amount*Interest_Rate*Loan_Years*Loan_Start&gt;0,1,0)</definedName>
    <definedName name="ххх" localSheetId="2">IF('50.17.009 (пт) Сан.Герцена'!Loan_Amount*'50.17.009 (пт) Сан.Герцена'!Interest_Rate*'50.17.009 (пт) Сан.Герцена'!Loan_Years*'50.17.009 (пт) Сан.Герцена'!Loan_Start&gt;0,1,0)</definedName>
    <definedName name="ххх">IF(Loan_Amount*Interest_Rate*Loan_Years*Loan_Start&gt;0,1,0)</definedName>
    <definedName name="чваросмит">#N/A</definedName>
    <definedName name="штчсл">[12]ф5!$A$3:$H$98</definedName>
    <definedName name="щщщ" localSheetId="1">scheduled_payment+extra_payment</definedName>
    <definedName name="щщщ" localSheetId="2">scheduled_payment+extra_payment</definedName>
    <definedName name="щщщ">scheduled_payment+extra_payment</definedName>
    <definedName name="ь120" localSheetId="1">#REF!</definedName>
    <definedName name="ь120" localSheetId="2">#REF!</definedName>
    <definedName name="ь120">#REF!</definedName>
    <definedName name="ьтьть" localSheetId="1">MATCH(0.01,End_Bal,-1)+1</definedName>
    <definedName name="ьтьть" localSheetId="2">MATCH(0.01,'50.17.009 (пт) Сан.Герцена'!End_Bal,-1)+1</definedName>
    <definedName name="ьтьть">MATCH(0.01,End_Bal,-1)+1</definedName>
    <definedName name="это" localSheetId="1">#REF!</definedName>
    <definedName name="это" localSheetId="2">#REF!</definedName>
    <definedName name="это">#REF!</definedName>
    <definedName name="январь">[11]Расшифровки!$B$2:$BP$75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" i="499" l="1"/>
  <c r="H15" i="499"/>
  <c r="F16" i="499"/>
  <c r="H16" i="499"/>
  <c r="F17" i="499" s="1"/>
  <c r="H17" i="499" s="1"/>
  <c r="F18" i="499" s="1"/>
  <c r="H18" i="499" s="1"/>
  <c r="F19" i="499" s="1"/>
  <c r="H19" i="499" s="1"/>
  <c r="F20" i="499" s="1"/>
  <c r="H20" i="499" s="1"/>
  <c r="F21" i="499" s="1"/>
  <c r="H21" i="499" s="1"/>
  <c r="F22" i="499" s="1"/>
  <c r="H22" i="499" s="1"/>
  <c r="F23" i="499" s="1"/>
  <c r="H23" i="499" s="1"/>
  <c r="F24" i="499" s="1"/>
  <c r="H24" i="499" s="1"/>
  <c r="F25" i="499" s="1"/>
  <c r="H25" i="499" s="1"/>
  <c r="F26" i="499" s="1"/>
  <c r="H26" i="499" s="1"/>
  <c r="C28" i="499" s="1"/>
  <c r="C29" i="499"/>
  <c r="C30" i="499"/>
  <c r="C9" i="498"/>
  <c r="H15" i="498"/>
  <c r="F16" i="498" s="1"/>
  <c r="H16" i="498" s="1"/>
  <c r="F17" i="498" s="1"/>
  <c r="H17" i="498" s="1"/>
  <c r="F18" i="498" s="1"/>
  <c r="H18" i="498" s="1"/>
  <c r="F19" i="498" s="1"/>
  <c r="H19" i="498" s="1"/>
  <c r="F20" i="498" s="1"/>
  <c r="H20" i="498" s="1"/>
  <c r="F21" i="498" s="1"/>
  <c r="H21" i="498" s="1"/>
  <c r="F22" i="498" s="1"/>
  <c r="H22" i="498" s="1"/>
  <c r="F23" i="498" s="1"/>
  <c r="H23" i="498" s="1"/>
  <c r="F24" i="498" s="1"/>
  <c r="H24" i="498" s="1"/>
  <c r="C26" i="498" s="1"/>
  <c r="C27" i="498"/>
  <c r="C28" i="498"/>
  <c r="C16" i="496"/>
  <c r="H22" i="496"/>
  <c r="F23" i="496"/>
  <c r="H23" i="496"/>
  <c r="F24" i="496" s="1"/>
  <c r="H24" i="496" s="1"/>
  <c r="F25" i="496" s="1"/>
  <c r="H25" i="496" s="1"/>
  <c r="F26" i="496" s="1"/>
  <c r="H26" i="496" s="1"/>
  <c r="F27" i="496" s="1"/>
  <c r="H27" i="496" s="1"/>
  <c r="F28" i="496" s="1"/>
  <c r="H28" i="496" s="1"/>
  <c r="F29" i="496" s="1"/>
  <c r="H29" i="496" s="1"/>
  <c r="F30" i="496" s="1"/>
  <c r="H30" i="496" s="1"/>
  <c r="F31" i="496" s="1"/>
  <c r="H31" i="496" s="1"/>
  <c r="C33" i="496" s="1"/>
  <c r="C34" i="496"/>
  <c r="C35" i="496"/>
  <c r="C9" i="495"/>
  <c r="H15" i="495"/>
  <c r="F16" i="495" s="1"/>
  <c r="H16" i="495" s="1"/>
  <c r="F17" i="495" s="1"/>
  <c r="H17" i="495" s="1"/>
  <c r="F18" i="495" s="1"/>
  <c r="H18" i="495" s="1"/>
  <c r="F19" i="495" s="1"/>
  <c r="H19" i="495" s="1"/>
  <c r="F20" i="495" s="1"/>
  <c r="H20" i="495" s="1"/>
  <c r="F21" i="495" s="1"/>
  <c r="H21" i="495" s="1"/>
  <c r="F22" i="495" s="1"/>
  <c r="H22" i="495" s="1"/>
  <c r="F23" i="495" s="1"/>
  <c r="H23" i="495" s="1"/>
  <c r="F24" i="495" s="1"/>
  <c r="H24" i="495" s="1"/>
  <c r="C26" i="495" s="1"/>
  <c r="C27" i="495"/>
  <c r="C28" i="495"/>
  <c r="C9" i="494"/>
  <c r="H15" i="494"/>
  <c r="F16" i="494" s="1"/>
  <c r="H16" i="494" s="1"/>
  <c r="F17" i="494" s="1"/>
  <c r="H17" i="494" s="1"/>
  <c r="F18" i="494" s="1"/>
  <c r="H18" i="494" s="1"/>
  <c r="F19" i="494" s="1"/>
  <c r="H19" i="494" s="1"/>
  <c r="F20" i="494" s="1"/>
  <c r="H20" i="494" s="1"/>
  <c r="F21" i="494" s="1"/>
  <c r="H21" i="494" s="1"/>
  <c r="F22" i="494" s="1"/>
  <c r="H22" i="494" s="1"/>
  <c r="F23" i="494" s="1"/>
  <c r="H23" i="494" s="1"/>
  <c r="F24" i="494" s="1"/>
  <c r="H24" i="494" s="1"/>
  <c r="F25" i="494" s="1"/>
  <c r="H25" i="494" s="1"/>
  <c r="F26" i="494" s="1"/>
  <c r="H26" i="494" s="1"/>
  <c r="C28" i="494" s="1"/>
  <c r="C29" i="494"/>
  <c r="C30" i="494"/>
  <c r="C9" i="493"/>
  <c r="H15" i="493"/>
  <c r="F16" i="493" s="1"/>
  <c r="H16" i="493" s="1"/>
  <c r="F17" i="493" s="1"/>
  <c r="H17" i="493" s="1"/>
  <c r="F18" i="493" s="1"/>
  <c r="H18" i="493" s="1"/>
  <c r="F19" i="493" s="1"/>
  <c r="H19" i="493" s="1"/>
  <c r="F20" i="493" s="1"/>
  <c r="H20" i="493" s="1"/>
  <c r="F21" i="493" s="1"/>
  <c r="H21" i="493" s="1"/>
  <c r="F22" i="493" s="1"/>
  <c r="H22" i="493" s="1"/>
  <c r="F23" i="493" s="1"/>
  <c r="H23" i="493" s="1"/>
  <c r="F24" i="493" s="1"/>
  <c r="H24" i="493" s="1"/>
  <c r="F25" i="493" s="1"/>
  <c r="H25" i="493" s="1"/>
  <c r="C27" i="493" s="1"/>
  <c r="C28" i="493"/>
  <c r="C29" i="493"/>
  <c r="C9" i="492"/>
  <c r="H15" i="492"/>
  <c r="F16" i="492" s="1"/>
  <c r="H16" i="492" s="1"/>
  <c r="F17" i="492" s="1"/>
  <c r="H17" i="492" s="1"/>
  <c r="F18" i="492" s="1"/>
  <c r="H18" i="492" s="1"/>
  <c r="F19" i="492" s="1"/>
  <c r="H19" i="492" s="1"/>
  <c r="F20" i="492" s="1"/>
  <c r="H20" i="492" s="1"/>
  <c r="F21" i="492" s="1"/>
  <c r="H21" i="492" s="1"/>
  <c r="F22" i="492" s="1"/>
  <c r="H22" i="492" s="1"/>
  <c r="F23" i="492" s="1"/>
  <c r="H23" i="492" s="1"/>
  <c r="F24" i="492" s="1"/>
  <c r="H24" i="492" s="1"/>
  <c r="F25" i="492" s="1"/>
  <c r="H25" i="492" s="1"/>
  <c r="C27" i="492" s="1"/>
  <c r="C31" i="492"/>
  <c r="C9" i="491"/>
  <c r="H15" i="491"/>
  <c r="F16" i="491" s="1"/>
  <c r="H16" i="491" s="1"/>
  <c r="F17" i="491" s="1"/>
  <c r="H17" i="491" s="1"/>
  <c r="F18" i="491" s="1"/>
  <c r="H18" i="491" s="1"/>
  <c r="F19" i="491" s="1"/>
  <c r="H19" i="491" s="1"/>
  <c r="F20" i="491" s="1"/>
  <c r="H20" i="491" s="1"/>
  <c r="F21" i="491" s="1"/>
  <c r="H21" i="491" s="1"/>
  <c r="F22" i="491" s="1"/>
  <c r="H22" i="491" s="1"/>
  <c r="F23" i="491" s="1"/>
  <c r="H23" i="491" s="1"/>
  <c r="F24" i="491" s="1"/>
  <c r="H24" i="491" s="1"/>
  <c r="C30" i="491"/>
  <c r="C9" i="490"/>
  <c r="H15" i="490"/>
  <c r="F16" i="490" s="1"/>
  <c r="H16" i="490" s="1"/>
  <c r="F17" i="490" s="1"/>
  <c r="H17" i="490" s="1"/>
  <c r="F18" i="490" s="1"/>
  <c r="H18" i="490" s="1"/>
  <c r="F19" i="490" s="1"/>
  <c r="H19" i="490" s="1"/>
  <c r="F20" i="490" s="1"/>
  <c r="H20" i="490" s="1"/>
  <c r="F21" i="490" s="1"/>
  <c r="H21" i="490" s="1"/>
  <c r="F22" i="490" s="1"/>
  <c r="H22" i="490" s="1"/>
  <c r="F23" i="490" s="1"/>
  <c r="H23" i="490" s="1"/>
  <c r="C25" i="490" s="1"/>
  <c r="C26" i="490"/>
  <c r="C27" i="490"/>
  <c r="C9" i="489"/>
  <c r="H15" i="489"/>
  <c r="F16" i="489"/>
  <c r="H16" i="489" s="1"/>
  <c r="F17" i="489" s="1"/>
  <c r="H17" i="489" s="1"/>
  <c r="F18" i="489" s="1"/>
  <c r="H18" i="489" s="1"/>
  <c r="F19" i="489" s="1"/>
  <c r="H19" i="489" s="1"/>
  <c r="F20" i="489" s="1"/>
  <c r="H20" i="489" s="1"/>
  <c r="F21" i="489" s="1"/>
  <c r="H21" i="489" s="1"/>
  <c r="F22" i="489" s="1"/>
  <c r="H22" i="489" s="1"/>
  <c r="F23" i="489" s="1"/>
  <c r="H23" i="489" s="1"/>
  <c r="F24" i="489" s="1"/>
  <c r="H24" i="489" s="1"/>
  <c r="F25" i="489" s="1"/>
  <c r="H25" i="489" s="1"/>
  <c r="F26" i="489" s="1"/>
  <c r="H26" i="489" s="1"/>
  <c r="C28" i="489" s="1"/>
  <c r="C32" i="489"/>
  <c r="C9" i="488"/>
  <c r="H15" i="488"/>
  <c r="F16" i="488" s="1"/>
  <c r="H16" i="488" s="1"/>
  <c r="F17" i="488" s="1"/>
  <c r="H17" i="488" s="1"/>
  <c r="F18" i="488" s="1"/>
  <c r="H18" i="488" s="1"/>
  <c r="F19" i="488" s="1"/>
  <c r="H19" i="488" s="1"/>
  <c r="F20" i="488" s="1"/>
  <c r="H20" i="488" s="1"/>
  <c r="F21" i="488" s="1"/>
  <c r="H21" i="488" s="1"/>
  <c r="F22" i="488" s="1"/>
  <c r="H22" i="488" s="1"/>
  <c r="F23" i="488" s="1"/>
  <c r="H23" i="488" s="1"/>
  <c r="C25" i="488" s="1"/>
  <c r="C29" i="488"/>
  <c r="C9" i="487"/>
  <c r="H15" i="487"/>
  <c r="F16" i="487" s="1"/>
  <c r="H16" i="487" s="1"/>
  <c r="F17" i="487" s="1"/>
  <c r="H17" i="487" s="1"/>
  <c r="F18" i="487" s="1"/>
  <c r="H18" i="487" s="1"/>
  <c r="F19" i="487" s="1"/>
  <c r="H19" i="487" s="1"/>
  <c r="F20" i="487" s="1"/>
  <c r="H20" i="487" s="1"/>
  <c r="F21" i="487" s="1"/>
  <c r="H21" i="487" s="1"/>
  <c r="F22" i="487" s="1"/>
  <c r="H22" i="487" s="1"/>
  <c r="F23" i="487" s="1"/>
  <c r="H23" i="487" s="1"/>
  <c r="F24" i="487" s="1"/>
  <c r="H24" i="487" s="1"/>
  <c r="C26" i="487" s="1"/>
  <c r="C30" i="487"/>
  <c r="C9" i="486"/>
  <c r="H15" i="486"/>
  <c r="F16" i="486" s="1"/>
  <c r="H16" i="486" s="1"/>
  <c r="F17" i="486" s="1"/>
  <c r="H17" i="486" s="1"/>
  <c r="F18" i="486" s="1"/>
  <c r="H18" i="486" s="1"/>
  <c r="F19" i="486" s="1"/>
  <c r="H19" i="486" s="1"/>
  <c r="F20" i="486" s="1"/>
  <c r="H20" i="486" s="1"/>
  <c r="F21" i="486" s="1"/>
  <c r="H21" i="486" s="1"/>
  <c r="F22" i="486" s="1"/>
  <c r="H22" i="486" s="1"/>
  <c r="F23" i="486" s="1"/>
  <c r="H23" i="486" s="1"/>
  <c r="F24" i="486" s="1"/>
  <c r="H24" i="486" s="1"/>
  <c r="F25" i="486" s="1"/>
  <c r="H25" i="486" s="1"/>
  <c r="F26" i="486" s="1"/>
  <c r="H26" i="486" s="1"/>
  <c r="F27" i="486" s="1"/>
  <c r="H27" i="486" s="1"/>
  <c r="C29" i="486" s="1"/>
  <c r="C30" i="486"/>
  <c r="C31" i="486"/>
  <c r="C9" i="485"/>
  <c r="H15" i="485"/>
  <c r="F16" i="485" s="1"/>
  <c r="H16" i="485" s="1"/>
  <c r="F17" i="485" s="1"/>
  <c r="H17" i="485" s="1"/>
  <c r="F18" i="485" s="1"/>
  <c r="H18" i="485" s="1"/>
  <c r="F19" i="485" s="1"/>
  <c r="H19" i="485" s="1"/>
  <c r="F20" i="485" s="1"/>
  <c r="H20" i="485" s="1"/>
  <c r="F21" i="485" s="1"/>
  <c r="H21" i="485" s="1"/>
  <c r="F22" i="485" s="1"/>
  <c r="H22" i="485" s="1"/>
  <c r="F23" i="485" s="1"/>
  <c r="H23" i="485" s="1"/>
  <c r="F24" i="485" s="1"/>
  <c r="H24" i="485" s="1"/>
  <c r="F25" i="485" s="1"/>
  <c r="H25" i="485" s="1"/>
  <c r="C27" i="485" s="1"/>
  <c r="C28" i="485"/>
  <c r="C29" i="485"/>
  <c r="C9" i="484"/>
  <c r="H15" i="484"/>
  <c r="F16" i="484" s="1"/>
  <c r="H16" i="484" s="1"/>
  <c r="F17" i="484" s="1"/>
  <c r="H17" i="484" s="1"/>
  <c r="F18" i="484" s="1"/>
  <c r="H18" i="484" s="1"/>
  <c r="F19" i="484" s="1"/>
  <c r="H19" i="484" s="1"/>
  <c r="F20" i="484" s="1"/>
  <c r="H20" i="484" s="1"/>
  <c r="F21" i="484" s="1"/>
  <c r="H21" i="484" s="1"/>
  <c r="F22" i="484" s="1"/>
  <c r="H22" i="484" s="1"/>
  <c r="F23" i="484" s="1"/>
  <c r="H23" i="484" s="1"/>
  <c r="F24" i="484" s="1"/>
  <c r="H24" i="484" s="1"/>
  <c r="C26" i="484" s="1"/>
  <c r="C27" i="484"/>
  <c r="C28" i="484"/>
  <c r="B11" i="483" l="1"/>
  <c r="G18" i="483"/>
  <c r="E19" i="483" s="1"/>
  <c r="G19" i="483" s="1"/>
  <c r="E20" i="483" s="1"/>
  <c r="G20" i="483" s="1"/>
  <c r="E21" i="483" s="1"/>
  <c r="G21" i="483" s="1"/>
  <c r="E22" i="483" s="1"/>
  <c r="G22" i="483" s="1"/>
  <c r="E23" i="483" s="1"/>
  <c r="G23" i="483" s="1"/>
  <c r="E24" i="483" s="1"/>
  <c r="G24" i="483" s="1"/>
  <c r="E25" i="483" s="1"/>
  <c r="G25" i="483" s="1"/>
  <c r="E26" i="483" s="1"/>
  <c r="G26" i="483" s="1"/>
  <c r="E27" i="483" s="1"/>
  <c r="G27" i="483" s="1"/>
  <c r="B31" i="483"/>
  <c r="B30" i="483" s="1"/>
  <c r="B34" i="483" s="1"/>
  <c r="B32" i="483"/>
  <c r="B11" i="482"/>
  <c r="G18" i="482"/>
  <c r="E19" i="482" s="1"/>
  <c r="G19" i="482" s="1"/>
  <c r="E20" i="482" s="1"/>
  <c r="G20" i="482" s="1"/>
  <c r="E21" i="482" s="1"/>
  <c r="G21" i="482" s="1"/>
  <c r="E22" i="482" s="1"/>
  <c r="G22" i="482" s="1"/>
  <c r="E23" i="482" s="1"/>
  <c r="G23" i="482" s="1"/>
  <c r="E24" i="482" s="1"/>
  <c r="G24" i="482" s="1"/>
  <c r="E25" i="482" s="1"/>
  <c r="G25" i="482" s="1"/>
  <c r="E26" i="482" s="1"/>
  <c r="G26" i="482" s="1"/>
  <c r="E27" i="482" s="1"/>
  <c r="G27" i="482" s="1"/>
  <c r="E28" i="482" s="1"/>
  <c r="G28" i="482" s="1"/>
  <c r="E29" i="482" s="1"/>
  <c r="G29" i="482" s="1"/>
  <c r="E30" i="482" s="1"/>
  <c r="G30" i="482" s="1"/>
  <c r="B34" i="482"/>
  <c r="B33" i="482" s="1"/>
  <c r="B37" i="482" s="1"/>
  <c r="B35" i="482"/>
</calcChain>
</file>

<file path=xl/sharedStrings.xml><?xml version="1.0" encoding="utf-8"?>
<sst xmlns="http://schemas.openxmlformats.org/spreadsheetml/2006/main" count="965" uniqueCount="184">
  <si>
    <t>УТВЕРЖДАЮ:</t>
  </si>
  <si>
    <t xml:space="preserve">МАРШРУТ      </t>
  </si>
  <si>
    <t>Тип маршрута:</t>
  </si>
  <si>
    <t>внутригородской</t>
  </si>
  <si>
    <r>
      <t>Номер расписания:</t>
    </r>
    <r>
      <rPr>
        <b/>
        <sz val="11"/>
        <rFont val="Times New Roman"/>
        <family val="1"/>
        <charset val="204"/>
      </rPr>
      <t xml:space="preserve"> </t>
    </r>
  </si>
  <si>
    <r>
      <t>Дата ввода:</t>
    </r>
    <r>
      <rPr>
        <b/>
        <sz val="11"/>
        <rFont val="Times New Roman"/>
        <family val="1"/>
        <charset val="204"/>
      </rPr>
      <t xml:space="preserve"> </t>
    </r>
  </si>
  <si>
    <t>Частота курсирования по дн. нед.:</t>
  </si>
  <si>
    <t>Протяженность маршрута (км):</t>
  </si>
  <si>
    <t>Вид обмена:</t>
  </si>
  <si>
    <t>россыпь</t>
  </si>
  <si>
    <t>Грузоподьемность ТС (кг):</t>
  </si>
  <si>
    <t>№ п/п</t>
  </si>
  <si>
    <t>Наименование пунктов обмена по пути следования от начального пункта до конечного (отдых)</t>
  </si>
  <si>
    <t>Адрес</t>
  </si>
  <si>
    <t>Расстояния между пунктами обмена (км)</t>
  </si>
  <si>
    <t xml:space="preserve">Время движения автомашины </t>
  </si>
  <si>
    <t>Примечание</t>
  </si>
  <si>
    <t>Стоянка час.мин</t>
  </si>
  <si>
    <t>Отправление час.мин</t>
  </si>
  <si>
    <t>ЛЦ Внуково-2</t>
  </si>
  <si>
    <t>пос. Марушкинское, квартал 63, домовладение 1, строение 35</t>
  </si>
  <si>
    <t>ЛЦ Внуково-2 (диспетчерская)</t>
  </si>
  <si>
    <t>оформление путевого листа</t>
  </si>
  <si>
    <t>погрузка</t>
  </si>
  <si>
    <t>погрузка почты из ОПС</t>
  </si>
  <si>
    <t>-</t>
  </si>
  <si>
    <t>Всего на маршруте</t>
  </si>
  <si>
    <t>Время в пути</t>
  </si>
  <si>
    <t>Время в обмене</t>
  </si>
  <si>
    <t xml:space="preserve"> </t>
  </si>
  <si>
    <t>понедельник</t>
  </si>
  <si>
    <t>воскресенье</t>
  </si>
  <si>
    <t>вторник-суббота</t>
  </si>
  <si>
    <t>г Москва, ул Венёвская, д. 3А</t>
  </si>
  <si>
    <t>г Москва, проезд Востряковский, д. 11, к. 1, стр. 2</t>
  </si>
  <si>
    <t>В пути час.мин</t>
  </si>
  <si>
    <t>Прибытие час.мин</t>
  </si>
  <si>
    <t>обмен почтой</t>
  </si>
  <si>
    <t>Номер маршрута</t>
  </si>
  <si>
    <t>Километраж</t>
  </si>
  <si>
    <t>Дни выполнения</t>
  </si>
  <si>
    <t>вторник, четверг, суббота</t>
  </si>
  <si>
    <t>пятница</t>
  </si>
  <si>
    <t>четверг</t>
  </si>
  <si>
    <t>час</t>
  </si>
  <si>
    <t>Время ПРР</t>
  </si>
  <si>
    <t xml:space="preserve">ЛЦ Внуково-2 </t>
  </si>
  <si>
    <t>оформление документов</t>
  </si>
  <si>
    <t>обед</t>
  </si>
  <si>
    <t>Прибытие час.мин.</t>
  </si>
  <si>
    <t>В пути час.мин.</t>
  </si>
  <si>
    <t>Время движения автомашины</t>
  </si>
  <si>
    <t>Грузоподьемность ТС (кг)</t>
  </si>
  <si>
    <t>найм</t>
  </si>
  <si>
    <t xml:space="preserve">Наименование перевозчика </t>
  </si>
  <si>
    <t>Дата ввода</t>
  </si>
  <si>
    <t>Номер расписания</t>
  </si>
  <si>
    <t>внутриобластной</t>
  </si>
  <si>
    <t>выгрузка</t>
  </si>
  <si>
    <t>сдача почты</t>
  </si>
  <si>
    <t xml:space="preserve">ЛЦ Внуково-2 (диспетчерская) </t>
  </si>
  <si>
    <t>Отправление час.мин.</t>
  </si>
  <si>
    <t>Стоянка (отдых/ПРР) час.мин.</t>
  </si>
  <si>
    <t>наемник</t>
  </si>
  <si>
    <t>Частота курсирования по дням недели:</t>
  </si>
  <si>
    <t xml:space="preserve">Тип маршрута </t>
  </si>
  <si>
    <t>Протяженность маршрута (км)</t>
  </si>
  <si>
    <t>Перерыв (отдых)</t>
  </si>
  <si>
    <t>прием  почты</t>
  </si>
  <si>
    <t>г.Голицыно,ул.Советская,д.52</t>
  </si>
  <si>
    <t xml:space="preserve"> ОПС Голицыно  143040</t>
  </si>
  <si>
    <t>г.Звенигород,ул.Почтовая,д.23</t>
  </si>
  <si>
    <t xml:space="preserve"> ОПС Звенигород 143180</t>
  </si>
  <si>
    <t>п.Санаторий Герцена,д.23</t>
  </si>
  <si>
    <t>ОПС Санаторий Герцена 143088</t>
  </si>
  <si>
    <t>п.Новый  городок</t>
  </si>
  <si>
    <t>ОПС Кубинский  городок 143074</t>
  </si>
  <si>
    <t xml:space="preserve"> п. Старый городок,
ул. Заводская, д. 20</t>
  </si>
  <si>
    <t>ОПС Старый городок 143079</t>
  </si>
  <si>
    <t>г.Звенигород,  мкр.Пронина, д.10</t>
  </si>
  <si>
    <t xml:space="preserve"> ОПС Звенигород 143185</t>
  </si>
  <si>
    <t>ОПС Голицыно 143040</t>
  </si>
  <si>
    <t>по внутриобластному  маршруту: ЛЦ Внуково-2 - ОПС Одинцово - ЛЦ Внуково-2</t>
  </si>
  <si>
    <t>обмен почтой (выгрузка+погрузка)</t>
  </si>
  <si>
    <t>обл Московская, г Балашиха, мкр. Дзержинского, д. 38</t>
  </si>
  <si>
    <r>
      <t>Наименование перевозчика:</t>
    </r>
    <r>
      <rPr>
        <i/>
        <sz val="11"/>
        <rFont val="Times New Roman"/>
        <family val="1"/>
        <charset val="204"/>
      </rPr>
      <t/>
    </r>
  </si>
  <si>
    <t>двухстороннего обмена почтой с ОПС Балашихинского почтамта и ОПС ММП-7</t>
  </si>
  <si>
    <t>СОГЛАСОВАНО:</t>
  </si>
  <si>
    <t xml:space="preserve">ЛЦ Внуково-2  </t>
  </si>
  <si>
    <t>обл Московская, г Балашиха, тер. Западная коммунальная зона, ш Энтузиастов, влд. 11, стр. 4</t>
  </si>
  <si>
    <t>обл Московская, г Балашиха, ул Первомайская, д. 7</t>
  </si>
  <si>
    <t>обл Московская, г Балашиха, мкр. Салтыковка, ш Ильича, д. 3</t>
  </si>
  <si>
    <t>1500-2500</t>
  </si>
  <si>
    <t>обл Московская, г Балашиха, мкр. Гагарина, д. 10</t>
  </si>
  <si>
    <t>обл Московская, г Балашиха, ул Солнечная, д. 2</t>
  </si>
  <si>
    <t>обл Московская, г Балашиха, ул Свердлова, д. 23</t>
  </si>
  <si>
    <t>обл Московская, г Балашиха, ул Октябрьская, д. 9</t>
  </si>
  <si>
    <t>двухстороннего обмена почтой с ОПС Балашихинского почтамта</t>
  </si>
  <si>
    <t>50.17.007</t>
  </si>
  <si>
    <t>50.17.009</t>
  </si>
  <si>
    <t>77.52.026 03</t>
  </si>
  <si>
    <t>77.52.022</t>
  </si>
  <si>
    <t>77.52.022 01</t>
  </si>
  <si>
    <t>77.52.027</t>
  </si>
  <si>
    <t>77.52.021</t>
  </si>
  <si>
    <t>77.52.021 01</t>
  </si>
  <si>
    <t>77.52.031</t>
  </si>
  <si>
    <t>77.52.024</t>
  </si>
  <si>
    <t>77.52.024 02</t>
  </si>
  <si>
    <t>77.52.018</t>
  </si>
  <si>
    <t>77.52.018 03</t>
  </si>
  <si>
    <t>77.52.018 01</t>
  </si>
  <si>
    <t>77.52.018 02</t>
  </si>
  <si>
    <t>77.52.023</t>
  </si>
  <si>
    <t>77.52.023 01</t>
  </si>
  <si>
    <t>среда, пятница</t>
  </si>
  <si>
    <t>вторник, среда, пятница, суббота</t>
  </si>
  <si>
    <t>с.Ершово,д.8</t>
  </si>
  <si>
    <t xml:space="preserve"> ОПС Ершово  143055</t>
  </si>
  <si>
    <t>Расписание движения автотранспорта: 50.17.007</t>
  </si>
  <si>
    <t>с.Каринское, д.12</t>
  </si>
  <si>
    <t xml:space="preserve"> ОПС Каринское 143057</t>
  </si>
  <si>
    <t>Расписание движения автотранспорта: 50.17.009</t>
  </si>
  <si>
    <t>А.Ю. Терехин</t>
  </si>
  <si>
    <t>Согласовано</t>
  </si>
  <si>
    <t>Руководитель ГОПСТ</t>
  </si>
  <si>
    <t>О.С Гребенкин</t>
  </si>
  <si>
    <t>Начальник ММСП -3</t>
  </si>
  <si>
    <t>обл Московская, г Реутов, ул Ленина, д. 1А</t>
  </si>
  <si>
    <t>«____»___________ 2026 г.</t>
  </si>
  <si>
    <t>«____»_____________2026 г.</t>
  </si>
  <si>
    <t>_________________ Р.Ю. Буртовой</t>
  </si>
  <si>
    <t>УФПС г. Москвы АО "Почта России"</t>
  </si>
  <si>
    <t>АО "Почта России"</t>
  </si>
  <si>
    <t>Руководитель отдела управления транспортом</t>
  </si>
  <si>
    <t>Начальник АТП УФПС г. Москвы</t>
  </si>
  <si>
    <t>г Москва, ул Харьковская, д. 8, к. 2, стр. 2</t>
  </si>
  <si>
    <t>обл Московская, г Балашиха, ул Орджоникидзе, д. 4</t>
  </si>
  <si>
    <t>Ю.В. Козявина</t>
  </si>
  <si>
    <t>г Москва, ул Харьковская, д. 8, к. 2, стр. 3</t>
  </si>
  <si>
    <t>обл Московская, г Балашиха, мкр. Павлино, д. 15</t>
  </si>
  <si>
    <t>обл Московская, г Балашиха, пр-кт Ленина, д. 57</t>
  </si>
  <si>
    <t>_______________А.О. Завада</t>
  </si>
  <si>
    <t>Обед, перерыв</t>
  </si>
  <si>
    <t>Нормативное время</t>
  </si>
  <si>
    <t>обл Московская, г Балашиха, ул Спортивная, д. 17</t>
  </si>
  <si>
    <t>обл Московская, г Балашиха, ул Свердлова, д. 54</t>
  </si>
  <si>
    <t>обл Московская, г Балашиха, мкр. Янтарный, б-р Молодежный, д. 4/5</t>
  </si>
  <si>
    <t>обл Московская, г Балашиха, мкр. 1 Мая, д. 26</t>
  </si>
  <si>
    <t>оформление путевого листа, ожидание выгрузки</t>
  </si>
  <si>
    <t>г Москва, р-н Филимонковский, г. Московский, ул Хабарова, д. 2</t>
  </si>
  <si>
    <t>г Москва, р-н Коммунарка, п Коммунарка, ул Липовый парк, д. 8, к. 2</t>
  </si>
  <si>
    <t>Обмен почтой (выгрузка+погрузка)</t>
  </si>
  <si>
    <t>двухстороннего обмена почтой с ОПС Балашихинского почтамта и ОПС ММП-6 и 7</t>
  </si>
  <si>
    <t>обл Московская, г Балашиха, ул Реутовская, д. 15</t>
  </si>
  <si>
    <t>обл Московская, г Реутов, ул Советская, д. 24</t>
  </si>
  <si>
    <t>обл Московская, г Реутов, ш Носовихинское, д. 45</t>
  </si>
  <si>
    <t>143962 (ТЦ)</t>
  </si>
  <si>
    <t>обл Московская, г. Балашиха, мкр. Керамик, ул. Заводская, д. 6.</t>
  </si>
  <si>
    <t>обл Московская,г. Балашиха, мкр. Керамик, ул. Заводская, д. 6.</t>
  </si>
  <si>
    <t>обл Московская, г Балашиха, мкр. Железнодорожный, ул Юбилейная, д. 11, к. 3</t>
  </si>
  <si>
    <t>обл Московская, г Балашиха, мкр. Ольгино, ул Главная, влд. 22Б</t>
  </si>
  <si>
    <t>обл Московская, г Балашиха, мкр. Железнодорожный, ул Колхозная, д. 7</t>
  </si>
  <si>
    <t>обл Московская, г Балашиха, мкр. Заря, ул Ленина, д. 11</t>
  </si>
  <si>
    <t>г Москва, ул Липецкая, д. 50, стр. 2</t>
  </si>
  <si>
    <t>г Москва, ул Бирюлёвская, д. 55, к. 1, стр. 2</t>
  </si>
  <si>
    <t>обл Московская, г Балашиха, д Пестово, д. 6Б</t>
  </si>
  <si>
    <t>обл Московская, г Балашиха, мкр. Кучино, пр-кт Жуковского, д. 13</t>
  </si>
  <si>
    <t>обл Московская, г Балашиха, ш Восточное, д. 2</t>
  </si>
  <si>
    <t>г Москва, ул Россошанская, д. 7, к. 1Б</t>
  </si>
  <si>
    <t>обл Московская, г Балашиха, мкр. Новое Павлино, ул Романычева, д. 5</t>
  </si>
  <si>
    <t>обл Московская, г Балашиха, ул Советская, д. 20</t>
  </si>
  <si>
    <t>обл Московская, г Балашиха, ул Фадеева, д. 4А</t>
  </si>
  <si>
    <t>обл Московская, г Балашиха, мкр. Железнодорожный, ул Пролетарская, д. 2</t>
  </si>
  <si>
    <t>обл Московская, г Балашиха, мкр. Северный, д. 30</t>
  </si>
  <si>
    <t>Четверг</t>
  </si>
  <si>
    <t>Воскресенье</t>
  </si>
  <si>
    <t>г Москва, ул Маршала Тухачевского, д. 32, к. 2</t>
  </si>
  <si>
    <t>г Москва, пр-д Неманский, д. 9</t>
  </si>
  <si>
    <t>двухстороннего обмена почтой с ОПС Балашихинского почтамта и ОПС ММП-4</t>
  </si>
  <si>
    <t>обл Московская, г Балашиха, мкр. Саввино, ул 1 Мая, д. 3</t>
  </si>
  <si>
    <t>обл Московская, г Балашиха, мкр. Купавна, ул Парковая, д. 15/17</t>
  </si>
  <si>
    <t>Приложение № 4 к ТЗ</t>
  </si>
  <si>
    <t>от ____________ 2026 г. № 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</si>
</sst>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h:mm;@"/>
    <numFmt numFmtId="165" formatCode="0.0"/>
    <numFmt numFmtId="166" formatCode="_-* #,##0.0_-;\-* #,##0.0_-;_-* &quot;-&quot;??_-;_-@_-"/>
    <numFmt numFmtId="167" formatCode="_-* #,##0.00\ _₽_-;\-* #,##0.00\ _₽_-;_-* &quot;-&quot;??\ _₽_-;_-@_-"/>
    <numFmt numFmtId="168" formatCode="_-* #,##0.0\ _₽_-;\-* #,##0.0\ _₽_-;_-* &quot;-&quot;?\ _₽_-;_-@_-"/>
    <numFmt numFmtId="169" formatCode="#,##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1">
    <xf numFmtId="0" fontId="0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2">
    <xf numFmtId="0" fontId="0" fillId="0" borderId="0" xfId="0"/>
    <xf numFmtId="0" fontId="3" fillId="0" borderId="0" xfId="10" applyFont="1" applyAlignment="1">
      <alignment vertical="center"/>
    </xf>
    <xf numFmtId="0" fontId="5" fillId="3" borderId="2" xfId="7" applyFont="1" applyFill="1" applyBorder="1" applyAlignment="1">
      <alignment horizontal="center" vertical="center" wrapText="1"/>
    </xf>
    <xf numFmtId="0" fontId="5" fillId="0" borderId="2" xfId="14" applyFont="1" applyBorder="1" applyAlignment="1">
      <alignment horizontal="center" vertical="center" wrapText="1"/>
    </xf>
    <xf numFmtId="0" fontId="5" fillId="0" borderId="2" xfId="14" applyFont="1" applyBorder="1" applyAlignment="1">
      <alignment horizontal="center" vertical="center"/>
    </xf>
    <xf numFmtId="20" fontId="3" fillId="0" borderId="4" xfId="14" applyNumberFormat="1" applyFont="1" applyBorder="1" applyAlignment="1">
      <alignment horizontal="center" vertical="center" wrapText="1"/>
    </xf>
    <xf numFmtId="20" fontId="3" fillId="0" borderId="2" xfId="14" applyNumberFormat="1" applyFont="1" applyBorder="1" applyAlignment="1">
      <alignment horizontal="center" vertical="center" wrapText="1"/>
    </xf>
    <xf numFmtId="20" fontId="3" fillId="2" borderId="4" xfId="14" applyNumberFormat="1" applyFont="1" applyFill="1" applyBorder="1" applyAlignment="1">
      <alignment horizontal="center" vertical="center" wrapText="1"/>
    </xf>
    <xf numFmtId="0" fontId="3" fillId="0" borderId="0" xfId="3" applyFont="1" applyAlignment="1">
      <alignment vertical="center"/>
    </xf>
    <xf numFmtId="0" fontId="3" fillId="0" borderId="0" xfId="3" applyFont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/>
    </xf>
    <xf numFmtId="0" fontId="5" fillId="0" borderId="0" xfId="8" applyFont="1" applyAlignment="1">
      <alignment horizontal="left" vertical="center"/>
    </xf>
    <xf numFmtId="164" fontId="8" fillId="0" borderId="2" xfId="54" applyNumberFormat="1" applyFont="1" applyBorder="1" applyAlignment="1">
      <alignment horizontal="center" vertical="center" wrapText="1"/>
    </xf>
    <xf numFmtId="0" fontId="5" fillId="0" borderId="2" xfId="55" applyFont="1" applyBorder="1" applyAlignment="1">
      <alignment horizontal="center" vertical="center"/>
    </xf>
    <xf numFmtId="14" fontId="3" fillId="0" borderId="0" xfId="56" applyNumberFormat="1" applyFont="1" applyAlignment="1">
      <alignment horizontal="left" vertical="center"/>
    </xf>
    <xf numFmtId="14" fontId="5" fillId="0" borderId="0" xfId="56" applyNumberFormat="1" applyFont="1" applyAlignment="1">
      <alignment horizontal="left" vertical="center"/>
    </xf>
    <xf numFmtId="0" fontId="5" fillId="0" borderId="0" xfId="10" applyFont="1" applyAlignment="1">
      <alignment vertical="center"/>
    </xf>
    <xf numFmtId="164" fontId="5" fillId="0" borderId="0" xfId="7" applyNumberFormat="1" applyFont="1" applyAlignment="1">
      <alignment vertical="center"/>
    </xf>
    <xf numFmtId="0" fontId="5" fillId="0" borderId="0" xfId="7" applyFont="1" applyAlignment="1">
      <alignment vertical="center"/>
    </xf>
    <xf numFmtId="164" fontId="3" fillId="0" borderId="0" xfId="7" applyNumberFormat="1" applyFont="1" applyAlignment="1">
      <alignment vertical="center"/>
    </xf>
    <xf numFmtId="0" fontId="8" fillId="0" borderId="0" xfId="3" applyFont="1" applyAlignment="1">
      <alignment vertical="center"/>
    </xf>
    <xf numFmtId="20" fontId="8" fillId="0" borderId="0" xfId="3" applyNumberFormat="1" applyFont="1" applyAlignment="1">
      <alignment horizontal="left" vertical="center" wrapText="1"/>
    </xf>
    <xf numFmtId="0" fontId="8" fillId="0" borderId="0" xfId="3" applyFont="1" applyAlignment="1">
      <alignment vertical="center" wrapText="1"/>
    </xf>
    <xf numFmtId="20" fontId="5" fillId="0" borderId="0" xfId="10" applyNumberFormat="1" applyFont="1" applyAlignment="1">
      <alignment horizontal="center" vertical="center" wrapText="1"/>
    </xf>
    <xf numFmtId="49" fontId="3" fillId="0" borderId="0" xfId="10" applyNumberFormat="1" applyFont="1" applyAlignment="1">
      <alignment vertical="center" wrapText="1"/>
    </xf>
    <xf numFmtId="20" fontId="8" fillId="0" borderId="0" xfId="3" applyNumberFormat="1" applyFont="1" applyAlignment="1">
      <alignment horizontal="right" vertical="center" wrapText="1"/>
    </xf>
    <xf numFmtId="164" fontId="8" fillId="0" borderId="0" xfId="3" applyNumberFormat="1" applyFont="1" applyAlignment="1">
      <alignment horizontal="left" vertical="center" wrapText="1"/>
    </xf>
    <xf numFmtId="21" fontId="8" fillId="0" borderId="0" xfId="3" applyNumberFormat="1" applyFont="1" applyAlignment="1">
      <alignment horizontal="right" vertical="center" wrapText="1"/>
    </xf>
    <xf numFmtId="0" fontId="5" fillId="0" borderId="0" xfId="7" applyFont="1" applyAlignment="1">
      <alignment horizontal="center" vertical="center" wrapText="1"/>
    </xf>
    <xf numFmtId="20" fontId="5" fillId="0" borderId="0" xfId="7" applyNumberFormat="1" applyFont="1" applyAlignment="1">
      <alignment horizontal="center" vertical="center" wrapText="1"/>
    </xf>
    <xf numFmtId="20" fontId="5" fillId="0" borderId="0" xfId="3" applyNumberFormat="1" applyFont="1" applyAlignment="1">
      <alignment horizontal="left" vertical="center" wrapText="1"/>
    </xf>
    <xf numFmtId="20" fontId="3" fillId="0" borderId="2" xfId="57" applyNumberFormat="1" applyFont="1" applyBorder="1" applyAlignment="1">
      <alignment horizontal="center" vertical="center" wrapText="1"/>
    </xf>
    <xf numFmtId="20" fontId="3" fillId="0" borderId="2" xfId="57" applyNumberFormat="1" applyFont="1" applyBorder="1" applyAlignment="1">
      <alignment horizontal="center" vertical="center"/>
    </xf>
    <xf numFmtId="164" fontId="8" fillId="0" borderId="2" xfId="3" applyNumberFormat="1" applyFont="1" applyBorder="1" applyAlignment="1">
      <alignment horizontal="center" vertical="center" wrapText="1"/>
    </xf>
    <xf numFmtId="0" fontId="5" fillId="0" borderId="2" xfId="57" applyFont="1" applyBorder="1" applyAlignment="1">
      <alignment horizontal="center" vertical="center" wrapText="1"/>
    </xf>
    <xf numFmtId="0" fontId="5" fillId="0" borderId="2" xfId="10" applyFont="1" applyBorder="1" applyAlignment="1">
      <alignment horizontal="center" vertical="center"/>
    </xf>
    <xf numFmtId="0" fontId="5" fillId="0" borderId="0" xfId="10" applyFont="1" applyAlignment="1">
      <alignment horizontal="center" vertical="center"/>
    </xf>
    <xf numFmtId="20" fontId="8" fillId="0" borderId="2" xfId="59" applyNumberFormat="1" applyFont="1" applyBorder="1" applyAlignment="1">
      <alignment horizontal="center" vertical="center"/>
    </xf>
    <xf numFmtId="0" fontId="8" fillId="0" borderId="2" xfId="59" applyFont="1" applyBorder="1" applyAlignment="1">
      <alignment horizontal="center" vertical="center"/>
    </xf>
    <xf numFmtId="0" fontId="8" fillId="6" borderId="2" xfId="59" applyFont="1" applyFill="1" applyBorder="1" applyAlignment="1">
      <alignment horizontal="center" vertical="center"/>
    </xf>
    <xf numFmtId="164" fontId="8" fillId="0" borderId="3" xfId="3" applyNumberFormat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2" borderId="1" xfId="3" applyFont="1" applyFill="1" applyBorder="1" applyAlignment="1">
      <alignment horizontal="left" vertical="center" wrapText="1"/>
    </xf>
    <xf numFmtId="164" fontId="5" fillId="0" borderId="2" xfId="7" applyNumberFormat="1" applyFont="1" applyBorder="1" applyAlignment="1">
      <alignment horizontal="center" vertical="center" wrapText="1"/>
    </xf>
    <xf numFmtId="0" fontId="5" fillId="0" borderId="2" xfId="57" applyFont="1" applyBorder="1" applyAlignment="1">
      <alignment horizontal="center" vertical="center"/>
    </xf>
    <xf numFmtId="0" fontId="5" fillId="0" borderId="0" xfId="10" applyFont="1" applyAlignment="1">
      <alignment horizontal="left" vertical="center"/>
    </xf>
    <xf numFmtId="0" fontId="3" fillId="0" borderId="0" xfId="10" applyFont="1" applyAlignment="1">
      <alignment horizontal="left" vertical="center"/>
    </xf>
    <xf numFmtId="3" fontId="3" fillId="0" borderId="0" xfId="10" applyNumberFormat="1" applyFont="1" applyAlignment="1">
      <alignment horizontal="left" vertical="center"/>
    </xf>
    <xf numFmtId="14" fontId="3" fillId="0" borderId="0" xfId="10" applyNumberFormat="1" applyFont="1" applyAlignment="1">
      <alignment horizontal="left" vertical="center"/>
    </xf>
    <xf numFmtId="0" fontId="5" fillId="0" borderId="0" xfId="7" applyFont="1" applyAlignment="1">
      <alignment horizontal="right" vertical="center"/>
    </xf>
    <xf numFmtId="0" fontId="3" fillId="0" borderId="0" xfId="7" applyFont="1" applyAlignment="1">
      <alignment vertical="center"/>
    </xf>
    <xf numFmtId="0" fontId="5" fillId="0" borderId="0" xfId="3" applyFont="1" applyAlignment="1">
      <alignment horizontal="left" vertical="center" wrapText="1"/>
    </xf>
    <xf numFmtId="0" fontId="5" fillId="0" borderId="0" xfId="3" applyFont="1" applyAlignment="1">
      <alignment vertical="center" wrapText="1"/>
    </xf>
    <xf numFmtId="0" fontId="3" fillId="0" borderId="0" xfId="2" applyFont="1" applyAlignment="1">
      <alignment vertical="center"/>
    </xf>
    <xf numFmtId="0" fontId="8" fillId="6" borderId="2" xfId="58" applyFont="1" applyFill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20" fontId="14" fillId="0" borderId="3" xfId="5" applyNumberFormat="1" applyFont="1" applyBorder="1" applyAlignment="1">
      <alignment horizontal="center" vertical="center" wrapText="1"/>
    </xf>
    <xf numFmtId="0" fontId="8" fillId="0" borderId="3" xfId="5" applyFont="1" applyBorder="1" applyAlignment="1">
      <alignment horizontal="center" vertical="center"/>
    </xf>
    <xf numFmtId="0" fontId="5" fillId="0" borderId="3" xfId="14" applyFont="1" applyBorder="1" applyAlignment="1">
      <alignment horizontal="center" vertical="center"/>
    </xf>
    <xf numFmtId="20" fontId="3" fillId="0" borderId="2" xfId="61" applyNumberFormat="1" applyFont="1" applyBorder="1" applyAlignment="1">
      <alignment horizontal="center" vertical="center" wrapText="1"/>
    </xf>
    <xf numFmtId="20" fontId="3" fillId="0" borderId="2" xfId="61" applyNumberFormat="1" applyFont="1" applyBorder="1" applyAlignment="1">
      <alignment horizontal="center" vertical="center"/>
    </xf>
    <xf numFmtId="0" fontId="5" fillId="0" borderId="2" xfId="61" applyFont="1" applyBorder="1" applyAlignment="1">
      <alignment horizontal="center" vertical="center" wrapText="1"/>
    </xf>
    <xf numFmtId="0" fontId="8" fillId="5" borderId="2" xfId="3" applyFont="1" applyFill="1" applyBorder="1" applyAlignment="1">
      <alignment horizontal="center" vertical="center"/>
    </xf>
    <xf numFmtId="0" fontId="5" fillId="0" borderId="2" xfId="61" applyFont="1" applyBorder="1" applyAlignment="1">
      <alignment horizontal="center" vertical="center"/>
    </xf>
    <xf numFmtId="20" fontId="5" fillId="0" borderId="0" xfId="10" applyNumberFormat="1" applyFont="1" applyAlignment="1">
      <alignment vertical="center"/>
    </xf>
    <xf numFmtId="0" fontId="5" fillId="0" borderId="2" xfId="64" applyFont="1" applyBorder="1" applyAlignment="1">
      <alignment horizontal="center" vertical="center" wrapText="1"/>
    </xf>
    <xf numFmtId="20" fontId="5" fillId="0" borderId="3" xfId="7" applyNumberFormat="1" applyFont="1" applyBorder="1" applyAlignment="1">
      <alignment horizontal="center" vertical="center" wrapText="1"/>
    </xf>
    <xf numFmtId="0" fontId="5" fillId="0" borderId="2" xfId="7" applyFont="1" applyBorder="1" applyAlignment="1">
      <alignment horizontal="center" vertical="center" wrapText="1"/>
    </xf>
    <xf numFmtId="169" fontId="5" fillId="0" borderId="2" xfId="1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9" fontId="8" fillId="2" borderId="2" xfId="0" applyNumberFormat="1" applyFont="1" applyFill="1" applyBorder="1" applyAlignment="1">
      <alignment horizontal="center" vertical="center"/>
    </xf>
    <xf numFmtId="0" fontId="5" fillId="2" borderId="2" xfId="10" applyFont="1" applyFill="1" applyBorder="1" applyAlignment="1">
      <alignment horizontal="center" vertical="center"/>
    </xf>
    <xf numFmtId="169" fontId="5" fillId="2" borderId="2" xfId="10" applyNumberFormat="1" applyFont="1" applyFill="1" applyBorder="1" applyAlignment="1">
      <alignment horizontal="center" vertical="center"/>
    </xf>
    <xf numFmtId="0" fontId="5" fillId="0" borderId="0" xfId="3" applyFont="1" applyAlignment="1">
      <alignment vertical="center"/>
    </xf>
    <xf numFmtId="0" fontId="5" fillId="0" borderId="0" xfId="3" applyFont="1" applyAlignment="1">
      <alignment horizontal="left" vertical="center"/>
    </xf>
    <xf numFmtId="0" fontId="5" fillId="0" borderId="0" xfId="3" applyFont="1" applyAlignment="1">
      <alignment horizontal="center" vertical="center"/>
    </xf>
    <xf numFmtId="164" fontId="16" fillId="0" borderId="0" xfId="7" applyNumberFormat="1" applyFont="1" applyAlignment="1">
      <alignment vertical="center"/>
    </xf>
    <xf numFmtId="0" fontId="5" fillId="0" borderId="0" xfId="14" applyFont="1" applyAlignment="1">
      <alignment vertical="center"/>
    </xf>
    <xf numFmtId="0" fontId="5" fillId="0" borderId="0" xfId="5" applyFont="1" applyAlignment="1">
      <alignment vertical="center"/>
    </xf>
    <xf numFmtId="0" fontId="5" fillId="0" borderId="0" xfId="49" applyFont="1" applyAlignment="1">
      <alignment vertical="center"/>
    </xf>
    <xf numFmtId="0" fontId="3" fillId="0" borderId="0" xfId="49" applyFont="1" applyAlignment="1">
      <alignment vertical="center"/>
    </xf>
    <xf numFmtId="20" fontId="3" fillId="0" borderId="2" xfId="64" applyNumberFormat="1" applyFont="1" applyBorder="1" applyAlignment="1">
      <alignment horizontal="center" vertical="center" wrapText="1"/>
    </xf>
    <xf numFmtId="20" fontId="3" fillId="0" borderId="2" xfId="64" applyNumberFormat="1" applyFont="1" applyBorder="1" applyAlignment="1">
      <alignment horizontal="center" vertical="center"/>
    </xf>
    <xf numFmtId="0" fontId="5" fillId="0" borderId="2" xfId="66" applyFont="1" applyBorder="1" applyAlignment="1">
      <alignment horizontal="center" vertical="center" wrapText="1"/>
    </xf>
    <xf numFmtId="20" fontId="8" fillId="0" borderId="2" xfId="67" applyNumberFormat="1" applyFont="1" applyBorder="1" applyAlignment="1">
      <alignment horizontal="center" vertical="center"/>
    </xf>
    <xf numFmtId="0" fontId="8" fillId="0" borderId="2" xfId="67" applyFont="1" applyBorder="1" applyAlignment="1">
      <alignment horizontal="center" vertical="center"/>
    </xf>
    <xf numFmtId="0" fontId="8" fillId="6" borderId="2" xfId="67" applyFont="1" applyFill="1" applyBorder="1" applyAlignment="1">
      <alignment horizontal="center" vertical="center"/>
    </xf>
    <xf numFmtId="0" fontId="5" fillId="0" borderId="2" xfId="64" applyFont="1" applyBorder="1" applyAlignment="1">
      <alignment horizontal="center" vertical="center"/>
    </xf>
    <xf numFmtId="20" fontId="3" fillId="0" borderId="2" xfId="66" applyNumberFormat="1" applyFont="1" applyBorder="1" applyAlignment="1">
      <alignment horizontal="center" vertical="center" wrapText="1"/>
    </xf>
    <xf numFmtId="20" fontId="3" fillId="0" borderId="2" xfId="66" applyNumberFormat="1" applyFont="1" applyBorder="1" applyAlignment="1">
      <alignment horizontal="center" vertical="center"/>
    </xf>
    <xf numFmtId="0" fontId="8" fillId="2" borderId="2" xfId="3" applyFont="1" applyFill="1" applyBorder="1" applyAlignment="1">
      <alignment horizontal="center" vertical="center"/>
    </xf>
    <xf numFmtId="0" fontId="5" fillId="0" borderId="2" xfId="66" applyFont="1" applyBorder="1" applyAlignment="1">
      <alignment horizontal="center" vertical="center"/>
    </xf>
    <xf numFmtId="164" fontId="8" fillId="0" borderId="2" xfId="11" applyNumberFormat="1" applyFont="1" applyBorder="1" applyAlignment="1">
      <alignment horizontal="center" vertical="center" wrapText="1"/>
    </xf>
    <xf numFmtId="0" fontId="5" fillId="0" borderId="2" xfId="11" applyFont="1" applyBorder="1" applyAlignment="1">
      <alignment horizontal="center" vertical="center"/>
    </xf>
    <xf numFmtId="20" fontId="8" fillId="0" borderId="2" xfId="58" applyNumberFormat="1" applyFont="1" applyBorder="1" applyAlignment="1">
      <alignment horizontal="center" vertical="center"/>
    </xf>
    <xf numFmtId="165" fontId="8" fillId="0" borderId="2" xfId="58" applyNumberFormat="1" applyFont="1" applyBorder="1" applyAlignment="1">
      <alignment horizontal="center" vertical="center"/>
    </xf>
    <xf numFmtId="0" fontId="8" fillId="0" borderId="2" xfId="58" applyFont="1" applyBorder="1" applyAlignment="1">
      <alignment horizontal="center" vertical="center"/>
    </xf>
    <xf numFmtId="0" fontId="5" fillId="5" borderId="2" xfId="2" applyFont="1" applyFill="1" applyBorder="1" applyAlignment="1">
      <alignment horizontal="center" vertical="center" wrapText="1"/>
    </xf>
    <xf numFmtId="0" fontId="5" fillId="5" borderId="2" xfId="66" applyFont="1" applyFill="1" applyBorder="1" applyAlignment="1">
      <alignment horizontal="center" vertical="center" wrapText="1"/>
    </xf>
    <xf numFmtId="20" fontId="5" fillId="0" borderId="2" xfId="7" applyNumberFormat="1" applyFont="1" applyBorder="1" applyAlignment="1">
      <alignment horizontal="center" vertical="center" wrapText="1"/>
    </xf>
    <xf numFmtId="20" fontId="8" fillId="0" borderId="2" xfId="68" applyNumberFormat="1" applyFont="1" applyBorder="1" applyAlignment="1">
      <alignment horizontal="center" vertical="center"/>
    </xf>
    <xf numFmtId="165" fontId="8" fillId="0" borderId="2" xfId="68" applyNumberFormat="1" applyFont="1" applyBorder="1" applyAlignment="1">
      <alignment horizontal="center" vertical="center"/>
    </xf>
    <xf numFmtId="0" fontId="8" fillId="6" borderId="2" xfId="68" applyFont="1" applyFill="1" applyBorder="1" applyAlignment="1">
      <alignment horizontal="center" vertical="center"/>
    </xf>
    <xf numFmtId="20" fontId="3" fillId="0" borderId="2" xfId="69" applyNumberFormat="1" applyFont="1" applyBorder="1" applyAlignment="1">
      <alignment horizontal="center" vertical="center" wrapText="1"/>
    </xf>
    <xf numFmtId="20" fontId="3" fillId="0" borderId="2" xfId="69" applyNumberFormat="1" applyFont="1" applyBorder="1" applyAlignment="1">
      <alignment horizontal="center" vertical="center"/>
    </xf>
    <xf numFmtId="0" fontId="5" fillId="0" borderId="2" xfId="69" applyFont="1" applyBorder="1" applyAlignment="1">
      <alignment horizontal="center" vertical="center" wrapText="1"/>
    </xf>
    <xf numFmtId="20" fontId="8" fillId="0" borderId="2" xfId="70" applyNumberFormat="1" applyFont="1" applyBorder="1" applyAlignment="1">
      <alignment horizontal="center" vertical="center"/>
    </xf>
    <xf numFmtId="0" fontId="8" fillId="0" borderId="2" xfId="70" applyFont="1" applyBorder="1" applyAlignment="1">
      <alignment horizontal="center" vertical="center"/>
    </xf>
    <xf numFmtId="0" fontId="8" fillId="6" borderId="2" xfId="70" applyFont="1" applyFill="1" applyBorder="1" applyAlignment="1">
      <alignment horizontal="center" vertical="center"/>
    </xf>
    <xf numFmtId="0" fontId="5" fillId="0" borderId="2" xfId="69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3" fontId="0" fillId="0" borderId="0" xfId="50" applyFont="1" applyAlignment="1">
      <alignment horizontal="center" vertical="center"/>
    </xf>
    <xf numFmtId="166" fontId="0" fillId="0" borderId="0" xfId="50" applyNumberFormat="1" applyFon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3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4" fillId="0" borderId="2" xfId="55" applyFont="1" applyBorder="1" applyAlignment="1">
      <alignment horizontal="center" vertical="center" wrapText="1"/>
    </xf>
    <xf numFmtId="0" fontId="5" fillId="0" borderId="2" xfId="55" applyFont="1" applyBorder="1" applyAlignment="1">
      <alignment horizontal="center" vertical="center" wrapText="1"/>
    </xf>
    <xf numFmtId="0" fontId="12" fillId="0" borderId="0" xfId="55" applyAlignment="1">
      <alignment vertical="center"/>
    </xf>
    <xf numFmtId="0" fontId="8" fillId="0" borderId="0" xfId="55" applyFont="1" applyAlignment="1">
      <alignment vertical="center"/>
    </xf>
    <xf numFmtId="0" fontId="11" fillId="0" borderId="0" xfId="55" applyFont="1" applyAlignment="1">
      <alignment vertical="center"/>
    </xf>
    <xf numFmtId="0" fontId="8" fillId="0" borderId="0" xfId="55" applyFont="1" applyAlignment="1">
      <alignment vertical="center" wrapText="1"/>
    </xf>
    <xf numFmtId="165" fontId="8" fillId="0" borderId="0" xfId="55" applyNumberFormat="1" applyFont="1" applyAlignment="1">
      <alignment vertical="center"/>
    </xf>
    <xf numFmtId="20" fontId="8" fillId="0" borderId="0" xfId="55" applyNumberFormat="1" applyFont="1" applyAlignment="1">
      <alignment vertical="center"/>
    </xf>
    <xf numFmtId="14" fontId="8" fillId="2" borderId="0" xfId="55" applyNumberFormat="1" applyFont="1" applyFill="1" applyAlignment="1">
      <alignment horizontal="left" vertical="center"/>
    </xf>
    <xf numFmtId="0" fontId="8" fillId="2" borderId="0" xfId="55" applyFont="1" applyFill="1" applyAlignment="1">
      <alignment vertical="center"/>
    </xf>
    <xf numFmtId="0" fontId="5" fillId="4" borderId="7" xfId="55" applyFont="1" applyFill="1" applyBorder="1" applyAlignment="1">
      <alignment horizontal="left" vertical="center" wrapText="1"/>
    </xf>
    <xf numFmtId="165" fontId="8" fillId="0" borderId="0" xfId="55" applyNumberFormat="1" applyFont="1" applyAlignment="1">
      <alignment horizontal="left" vertical="center"/>
    </xf>
    <xf numFmtId="0" fontId="8" fillId="0" borderId="0" xfId="55" applyFont="1" applyAlignment="1">
      <alignment horizontal="left" vertical="center"/>
    </xf>
    <xf numFmtId="0" fontId="8" fillId="0" borderId="2" xfId="55" applyFont="1" applyBorder="1" applyAlignment="1">
      <alignment horizontal="center" vertical="center" wrapText="1"/>
    </xf>
    <xf numFmtId="20" fontId="8" fillId="0" borderId="2" xfId="55" applyNumberFormat="1" applyFont="1" applyBorder="1" applyAlignment="1">
      <alignment horizontal="center" vertical="center" wrapText="1"/>
    </xf>
    <xf numFmtId="165" fontId="8" fillId="0" borderId="2" xfId="55" applyNumberFormat="1" applyFont="1" applyBorder="1" applyAlignment="1">
      <alignment horizontal="center" vertical="center" wrapText="1"/>
    </xf>
    <xf numFmtId="20" fontId="8" fillId="2" borderId="2" xfId="55" applyNumberFormat="1" applyFont="1" applyFill="1" applyBorder="1" applyAlignment="1">
      <alignment horizontal="center" vertical="center" wrapText="1"/>
    </xf>
    <xf numFmtId="165" fontId="8" fillId="2" borderId="2" xfId="55" applyNumberFormat="1" applyFont="1" applyFill="1" applyBorder="1" applyAlignment="1">
      <alignment horizontal="center" vertical="center" wrapText="1"/>
    </xf>
    <xf numFmtId="165" fontId="8" fillId="4" borderId="2" xfId="55" applyNumberFormat="1" applyFont="1" applyFill="1" applyBorder="1" applyAlignment="1">
      <alignment horizontal="center" vertical="center" wrapText="1"/>
    </xf>
    <xf numFmtId="20" fontId="8" fillId="4" borderId="2" xfId="55" applyNumberFormat="1" applyFont="1" applyFill="1" applyBorder="1" applyAlignment="1">
      <alignment horizontal="center" vertical="center" wrapText="1"/>
    </xf>
    <xf numFmtId="0" fontId="12" fillId="0" borderId="0" xfId="55" applyAlignment="1">
      <alignment horizontal="center" vertical="center"/>
    </xf>
    <xf numFmtId="0" fontId="11" fillId="0" borderId="2" xfId="55" applyFont="1" applyBorder="1" applyAlignment="1">
      <alignment horizontal="center" vertical="center" wrapText="1"/>
    </xf>
    <xf numFmtId="0" fontId="12" fillId="4" borderId="0" xfId="55" applyFill="1" applyAlignment="1">
      <alignment horizontal="center" vertical="center"/>
    </xf>
    <xf numFmtId="0" fontId="8" fillId="2" borderId="2" xfId="55" applyFont="1" applyFill="1" applyBorder="1" applyAlignment="1">
      <alignment horizontal="center" vertical="center" wrapText="1"/>
    </xf>
    <xf numFmtId="0" fontId="8" fillId="4" borderId="2" xfId="55" applyFont="1" applyFill="1" applyBorder="1" applyAlignment="1">
      <alignment horizontal="center" vertical="center" wrapText="1"/>
    </xf>
    <xf numFmtId="20" fontId="12" fillId="0" borderId="0" xfId="55" applyNumberFormat="1" applyAlignment="1">
      <alignment horizontal="center" vertical="center"/>
    </xf>
    <xf numFmtId="0" fontId="8" fillId="0" borderId="0" xfId="55" applyFont="1" applyAlignment="1">
      <alignment horizontal="center" vertical="center" wrapText="1"/>
    </xf>
    <xf numFmtId="0" fontId="3" fillId="0" borderId="2" xfId="55" applyFont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6" borderId="2" xfId="70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20" fontId="5" fillId="0" borderId="0" xfId="3" applyNumberFormat="1" applyFont="1" applyAlignment="1">
      <alignment horizontal="center" vertical="center" wrapText="1"/>
    </xf>
    <xf numFmtId="0" fontId="8" fillId="0" borderId="0" xfId="3" applyFont="1" applyAlignment="1">
      <alignment horizontal="center" vertical="center" wrapText="1"/>
    </xf>
    <xf numFmtId="20" fontId="8" fillId="0" borderId="0" xfId="3" applyNumberFormat="1" applyFont="1" applyAlignment="1">
      <alignment horizontal="center" vertical="center" wrapText="1"/>
    </xf>
    <xf numFmtId="21" fontId="8" fillId="0" borderId="0" xfId="3" applyNumberFormat="1" applyFont="1" applyAlignment="1">
      <alignment horizontal="center" vertical="center" wrapText="1"/>
    </xf>
    <xf numFmtId="164" fontId="8" fillId="0" borderId="0" xfId="3" applyNumberFormat="1" applyFont="1" applyAlignment="1">
      <alignment horizontal="center" vertical="center" wrapText="1"/>
    </xf>
    <xf numFmtId="49" fontId="3" fillId="0" borderId="0" xfId="10" applyNumberFormat="1" applyFont="1" applyAlignment="1">
      <alignment horizontal="center" vertical="center" wrapText="1"/>
    </xf>
    <xf numFmtId="0" fontId="3" fillId="0" borderId="0" xfId="10" applyFont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8" fillId="6" borderId="2" xfId="68" applyFont="1" applyFill="1" applyBorder="1" applyAlignment="1">
      <alignment horizontal="center" vertical="center" wrapText="1"/>
    </xf>
    <xf numFmtId="0" fontId="8" fillId="0" borderId="0" xfId="3" applyFont="1" applyAlignment="1">
      <alignment horizontal="center" vertical="center"/>
    </xf>
    <xf numFmtId="0" fontId="8" fillId="6" borderId="2" xfId="59" applyFont="1" applyFill="1" applyBorder="1" applyAlignment="1">
      <alignment horizontal="center" vertical="center" wrapText="1"/>
    </xf>
    <xf numFmtId="0" fontId="8" fillId="5" borderId="1" xfId="3" applyFont="1" applyFill="1" applyBorder="1" applyAlignment="1">
      <alignment horizontal="center" vertical="center" wrapText="1"/>
    </xf>
    <xf numFmtId="0" fontId="8" fillId="6" borderId="2" xfId="58" applyFont="1" applyFill="1" applyBorder="1" applyAlignment="1">
      <alignment horizontal="center" vertical="center" wrapText="1"/>
    </xf>
    <xf numFmtId="0" fontId="5" fillId="2" borderId="6" xfId="11" applyFont="1" applyFill="1" applyBorder="1" applyAlignment="1">
      <alignment horizontal="center" vertical="center" wrapText="1"/>
    </xf>
    <xf numFmtId="0" fontId="8" fillId="6" borderId="2" xfId="67" applyFont="1" applyFill="1" applyBorder="1" applyAlignment="1">
      <alignment horizontal="center" vertical="center" wrapText="1"/>
    </xf>
    <xf numFmtId="0" fontId="8" fillId="0" borderId="0" xfId="55" applyFont="1" applyAlignment="1">
      <alignment horizontal="center" vertical="center"/>
    </xf>
    <xf numFmtId="20" fontId="8" fillId="0" borderId="0" xfId="55" applyNumberFormat="1" applyFont="1" applyAlignment="1">
      <alignment horizontal="center" vertical="center"/>
    </xf>
    <xf numFmtId="0" fontId="5" fillId="4" borderId="0" xfId="55" applyFont="1" applyFill="1" applyBorder="1" applyAlignment="1">
      <alignment horizontal="left" vertical="center" wrapText="1"/>
    </xf>
    <xf numFmtId="0" fontId="0" fillId="0" borderId="8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2" xfId="55" applyFont="1" applyBorder="1" applyAlignment="1">
      <alignment horizontal="center" vertical="center" wrapText="1"/>
    </xf>
    <xf numFmtId="0" fontId="8" fillId="0" borderId="2" xfId="55" applyFont="1" applyBorder="1" applyAlignment="1">
      <alignment horizontal="center" vertical="center"/>
    </xf>
    <xf numFmtId="20" fontId="5" fillId="0" borderId="1" xfId="7" applyNumberFormat="1" applyFont="1" applyBorder="1" applyAlignment="1">
      <alignment horizontal="center" vertical="center" wrapText="1"/>
    </xf>
    <xf numFmtId="20" fontId="5" fillId="0" borderId="5" xfId="7" applyNumberFormat="1" applyFont="1" applyBorder="1" applyAlignment="1">
      <alignment horizontal="center" vertical="center" wrapText="1"/>
    </xf>
    <xf numFmtId="20" fontId="5" fillId="0" borderId="3" xfId="7" applyNumberFormat="1" applyFont="1" applyBorder="1" applyAlignment="1">
      <alignment horizontal="center" vertical="center" wrapText="1"/>
    </xf>
    <xf numFmtId="0" fontId="3" fillId="0" borderId="0" xfId="10" applyFont="1" applyAlignment="1">
      <alignment horizontal="center" vertical="center" wrapText="1"/>
    </xf>
    <xf numFmtId="0" fontId="5" fillId="0" borderId="1" xfId="10" applyFont="1" applyBorder="1" applyAlignment="1">
      <alignment horizontal="center" vertical="center" wrapText="1"/>
    </xf>
    <xf numFmtId="0" fontId="5" fillId="0" borderId="3" xfId="10" applyFont="1" applyBorder="1" applyAlignment="1">
      <alignment horizontal="center" vertical="center" wrapText="1"/>
    </xf>
    <xf numFmtId="0" fontId="5" fillId="0" borderId="2" xfId="7" applyFont="1" applyBorder="1" applyAlignment="1">
      <alignment horizontal="center" vertical="center" wrapText="1"/>
    </xf>
    <xf numFmtId="0" fontId="5" fillId="0" borderId="2" xfId="7" applyFont="1" applyBorder="1" applyAlignment="1">
      <alignment horizontal="center" vertical="center"/>
    </xf>
    <xf numFmtId="0" fontId="5" fillId="0" borderId="1" xfId="7" applyFont="1" applyBorder="1" applyAlignment="1">
      <alignment horizontal="center" vertical="center" wrapText="1"/>
    </xf>
    <xf numFmtId="0" fontId="5" fillId="0" borderId="3" xfId="7" applyFont="1" applyBorder="1" applyAlignment="1">
      <alignment horizontal="center" vertical="center" wrapText="1"/>
    </xf>
    <xf numFmtId="0" fontId="5" fillId="0" borderId="2" xfId="7" applyFont="1" applyBorder="1" applyAlignment="1">
      <alignment vertical="center"/>
    </xf>
    <xf numFmtId="20" fontId="5" fillId="0" borderId="2" xfId="7" applyNumberFormat="1" applyFont="1" applyBorder="1" applyAlignment="1">
      <alignment horizontal="center" vertical="center" wrapText="1"/>
    </xf>
  </cellXfs>
  <cellStyles count="71">
    <cellStyle name="Обычный" xfId="0" builtinId="0"/>
    <cellStyle name="Обычный 10" xfId="51"/>
    <cellStyle name="Обычный 12" xfId="2"/>
    <cellStyle name="Обычный 2" xfId="27"/>
    <cellStyle name="Обычный 2 2 10 3 2 2 3 3 3" xfId="30"/>
    <cellStyle name="Обычный 2 2 10 3 2 2 4 3 3" xfId="11"/>
    <cellStyle name="Обычный 2 2 10 3 2 2 4 3 3 2" xfId="47"/>
    <cellStyle name="Обычный 2 2 10 3 2 2 4 3 3 2 2 3" xfId="58"/>
    <cellStyle name="Обычный 2 2 10 3 2 2 4 3 3 2 2 4" xfId="67"/>
    <cellStyle name="Обычный 2 2 10 3 2 2 4 3 3 3" xfId="42"/>
    <cellStyle name="Обычный 2 2 10 3 3 3 18 3 2 2 2 2 3 3 2 2 2 3 2 3 2 2 3 2 5 4 2 2 2 2 3 2 2 2 2 2" xfId="28"/>
    <cellStyle name="Обычный 2 2 10 3 3 3 18 3 2 2 2 2 3 3 2 2 2 3 2 3 2 2 3 2 5 4 2 2 2 2 3 2 2 2 2 2 2" xfId="40"/>
    <cellStyle name="Обычный 2 2 2 2 2 2 2 2 2 2 3 2 2 2 2 3 3 2 2 3 2 2 4 2 3 2 2 3 4 2 2 2 2 2 2 2 3 2 3 2 16 3 2" xfId="23"/>
    <cellStyle name="Обычный 2 2 2 2 2 2 2 2 2 2 3 2 2 2 2 3 3 2 2 3 2 2 4 2 3 2 2 3 4 2 2 2 2 2 2 2 3 2 3 2 16 3 2 2" xfId="35"/>
    <cellStyle name="Обычный 2 2 2 2 2 2 2 2 2 2 3 2 2 2 2 3 3 2 2 5 2 5 2 2 2 2 2 2 2 3 2 2 2 2 2 2 2 2 2 2 3" xfId="55"/>
    <cellStyle name="Обычный 2 2 2 2 2 2 2 2 2 2 3 2 2 2 2 3 3 4 2 3 2 2 2 2 2 2 2 2 3 8 5 2 3 2 3 2 2 3 2 4" xfId="6"/>
    <cellStyle name="Обычный 2 2 2 2 2 2 2 2 2 2 3 2 2 2 2 3 3 4 2 3 2 2 2 2 2 2 2 2 3 8 5 2 3 2 3 2 2 3 2 4 2" xfId="41"/>
    <cellStyle name="Обычный 2 2 2 2 2 2 2 2 2 2 3 2 2 2 2 3 3 4 2 3 2 2 2 2 2 2 2 2 3 8 5 2 3 2 3 3 2 2 2" xfId="22"/>
    <cellStyle name="Обычный 2 2 2 2 2 2 2 2 2 2 3 2 2 2 2 3 3 4 2 3 2 2 2 2 2 2 2 2 3 8 5 2 3 2 3 3 2 2 2 2" xfId="34"/>
    <cellStyle name="Обычный 2 2 2 2 2 2 2 2 2 2 3 2 2 2 2 3 3 4 2 3 2 4 2 2 3 2 2 2 2 2 2 2 3 2" xfId="25"/>
    <cellStyle name="Обычный 2 2 2 2 2 2 2 2 2 2 3 2 2 2 2 3 3 4 2 3 2 4 2 2 3 2 2 2 2 2 2 2 3 2 2" xfId="37"/>
    <cellStyle name="Обычный 2 2 2 2 2 2 2 2 2 2 3 2 2 2 2 3 3 4 4 6" xfId="17"/>
    <cellStyle name="Обычный 2 2 2 2 2 2 2 2 2 2 3 2 2 2 2 3 3 4 6 2 2" xfId="48"/>
    <cellStyle name="Обычный 2 2 2 2 2 2 2 2 2 2 3 2 2 2 2 3 3 4 9" xfId="45"/>
    <cellStyle name="Обычный 2 2 2 2 2 4 2 3 2 2 2 2 2 2 13" xfId="12"/>
    <cellStyle name="Обычный 2 2 2 2 2 4 2 3 2 2 2 2 2 2 13 2" xfId="44"/>
    <cellStyle name="Обычный 2 2 2 2 2 4 2 3 2 2 2 2 2 3 2 2 4" xfId="59"/>
    <cellStyle name="Обычный 2 2 2 2 2 4 2 3 2 2 2 2 2 3 3" xfId="62"/>
    <cellStyle name="Обычный 2 2 2 2 2 4 2 3 2 2 2 2 2 4" xfId="70"/>
    <cellStyle name="Обычный 2 2 2 2 2 4 2 3 2 2 2 2 2 5 2" xfId="68"/>
    <cellStyle name="Обычный 2 2 2 2 2 4 2 3 2 2 2 3 2 2 2 3" xfId="26"/>
    <cellStyle name="Обычный 2 2 2 2 2 4 2 3 2 2 2 3 2 2 2 3 2" xfId="38"/>
    <cellStyle name="Обычный 2 2 2 5 2 2 2 2 3 2" xfId="31"/>
    <cellStyle name="Обычный 2 2 2 5 2 2 2 2 3 2 2" xfId="39"/>
    <cellStyle name="Обычный 2 2 2 5 2 2 2 3 2 2 2 3" xfId="66"/>
    <cellStyle name="Обычный 2 2 2 5 2 2 2 3 3" xfId="61"/>
    <cellStyle name="Обычный 2 2 2 5 2 2 2 4" xfId="69"/>
    <cellStyle name="Обычный 2 2 2 5 2 2 2 5 2 3" xfId="64"/>
    <cellStyle name="Обычный 2 2 2 5 2 2 2 6 2 3" xfId="57"/>
    <cellStyle name="Обычный 2 2 2 5 2 2 2 7 2" xfId="63"/>
    <cellStyle name="Обычный 2 2 2 8" xfId="14"/>
    <cellStyle name="Обычный 2 2 4 4" xfId="1"/>
    <cellStyle name="Обычный 2 2 4 5 3" xfId="5"/>
    <cellStyle name="Обычный 2 2 6 2 2 4" xfId="18"/>
    <cellStyle name="Обычный 2 3" xfId="29"/>
    <cellStyle name="Обычный 2 3 2 2 2 2 2 4 3 2 3 3 3" xfId="16"/>
    <cellStyle name="Обычный 2 3 2 2 2 3 2 2 2 2" xfId="20"/>
    <cellStyle name="Обычный 2 3 3 2 2 2 4 3 2 3 8 5 2 3 2 3 2 2 2 2 2 4" xfId="4"/>
    <cellStyle name="Обычный 2 3 3 2 2 2 4 3 2 3 8 5 2 3 2 3 2 2 2 2 2 4 2" xfId="43"/>
    <cellStyle name="Обычный 2 3 3 2 2 2 4 3 2 3 8 5 2 3 2 3 3 2 2 2" xfId="21"/>
    <cellStyle name="Обычный 2 3 3 2 2 2 4 3 2 3 8 5 2 3 2 3 3 2 2 2 2" xfId="33"/>
    <cellStyle name="Обычный 2 3 3 2 4 2" xfId="49"/>
    <cellStyle name="Обычный 2 3 3 2 4 2 4" xfId="60"/>
    <cellStyle name="Обычный 2 3 3 2 4 2 5" xfId="65"/>
    <cellStyle name="Обычный 2 4 2" xfId="15"/>
    <cellStyle name="Обычный 21 2" xfId="9"/>
    <cellStyle name="Обычный 21 2 2" xfId="56"/>
    <cellStyle name="Обычный 3" xfId="13"/>
    <cellStyle name="Обычный 3 2" xfId="54"/>
    <cellStyle name="Обычный 3 2 2" xfId="3"/>
    <cellStyle name="Обычный 3 3" xfId="32"/>
    <cellStyle name="Обычный 4" xfId="52"/>
    <cellStyle name="Обычный 4 3 2 2 3 2 10" xfId="46"/>
    <cellStyle name="Обычный 4 3 2 2 3 2 3 2 2 2 2 3 6" xfId="24"/>
    <cellStyle name="Обычный 4 3 2 2 3 2 3 2 2 2 2 3 6 2" xfId="36"/>
    <cellStyle name="Обычный 6 2" xfId="19"/>
    <cellStyle name="Обычный 6 2 2" xfId="53"/>
    <cellStyle name="Обычный_Москва" xfId="8"/>
    <cellStyle name="Обычный_расписания_с_АСЦ_по_форме_для_ПР_(1) 2" xfId="10"/>
    <cellStyle name="Обычный_расписания_с_АСЦ_по_форме_для_ПР_(1)_Новые маршруты ЕМС кольца 1" xfId="7"/>
    <cellStyle name="Финансовый" xfId="50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8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34" Type="http://schemas.openxmlformats.org/officeDocument/2006/relationships/externalLink" Target="externalLinks/externalLink16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7.xml"/><Relationship Id="rId33" Type="http://schemas.openxmlformats.org/officeDocument/2006/relationships/externalLink" Target="externalLinks/externalLink15.xml"/><Relationship Id="rId38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29" Type="http://schemas.openxmlformats.org/officeDocument/2006/relationships/externalLink" Target="externalLinks/externalLink11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32" Type="http://schemas.openxmlformats.org/officeDocument/2006/relationships/externalLink" Target="externalLinks/externalLink14.xml"/><Relationship Id="rId37" Type="http://schemas.openxmlformats.org/officeDocument/2006/relationships/externalLink" Target="externalLinks/externalLink19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externalLink" Target="externalLinks/externalLink10.xml"/><Relationship Id="rId36" Type="http://schemas.openxmlformats.org/officeDocument/2006/relationships/externalLink" Target="externalLinks/externalLink18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31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externalLink" Target="externalLinks/externalLink9.xml"/><Relationship Id="rId30" Type="http://schemas.openxmlformats.org/officeDocument/2006/relationships/externalLink" Target="externalLinks/externalLink12.xml"/><Relationship Id="rId35" Type="http://schemas.openxmlformats.org/officeDocument/2006/relationships/externalLink" Target="externalLinks/externalLink1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liant\VOL1\Kriger\&#1056;&#1072;&#1089;&#1093;&#1086;&#1076;&#1099;%202003\&#1073;&#1102;&#1076;&#1078;&#1077;&#1090;%202003\mapping_2003_final%20draf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GVC97\F65\F65_97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or\exchange\Users\kru1\AppData\Local\Microsoft\Windows\Temporary%20Internet%20Files\Content.Outlook\I5HEMA5S\111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052;&#1086;&#1080;%20&#1076;&#1086;&#1082;&#1091;&#1084;&#1077;&#1085;&#1090;&#1099;\F65_01\Vsego\f65_9m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77fs01\&#1044;&#1077;&#1087;&#1072;&#1088;&#1090;&#1072;&#1084;&#1077;&#1085;&#1090;%20&#1087;&#1086;%20&#1087;&#1077;&#1088;&#1089;&#1086;&#1085;&#1072;&#1083;&#1091;\Documents%20and%20Settings\user\Local%20Settings\Temporary%20Internet%20Files\OLK5\&#1055;&#1088;&#1080;&#1083;&#1086;&#1078;&#1077;&#1085;&#1080;&#1103;%201-3%20(2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lozerovaoo\&#1072;&#1082;&#1090;&#1099;\&#1040;&#1082;&#1090;&#1099;%20&#1085;&#1072;&#1084;\&#1048;&#1088;&#1082;&#1091;&#1090;&#1089;&#1082;1.36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052;&#1086;&#1080;%20&#1076;&#1086;&#1082;&#1091;&#1084;&#1077;&#1085;&#1090;&#1099;\F65_01\Vsego\Vsego\Vsego\1pg_00_v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or\Exchange\&#1057;&#1080;&#1054;%20&#1087;&#1086;%20&#1101;&#1082;&#1086;&#1085;&#1086;&#1084;&#1080;&#1082;&#1077;%20&#1080;%20&#1092;&#1080;&#1085;&#1072;&#1085;&#1089;&#1072;&#1084;\&#1055;&#1083;&#1072;&#1085;&#1086;&#1074;&#1086;-&#1101;&#1082;&#1086;&#1085;&#1086;&#1084;&#1080;&#1095;&#1077;&#1089;&#1082;&#1072;&#1103;%20&#1089;&#1083;&#1091;&#1078;&#1073;&#1072;\&#1054;&#1090;&#1076;&#1077;&#1083;%20&#1073;&#1102;&#1076;&#1078;&#1077;&#1090;&#1080;&#1088;&#1086;&#1074;&#1072;&#1085;&#1080;&#1103;\&#1054;&#1090;&#1076;&#1077;&#1083;%20&#1073;&#1102;&#1076;&#1078;&#1077;&#1090;&#1080;&#1088;&#1086;&#1074;&#1072;&#1085;&#1080;&#1103;_&#1083;&#1086;&#1082;&#1072;&#1083;&#1100;&#1085;&#1072;&#1103;\&#1041;&#1102;&#1076;&#1078;&#1077;&#1090;\&#1041;&#1044;&#1056;\2015\&#1041;&#1044;&#1056;%202015&#1075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90;&#1095;&#1077;&#1090;%20&#1087;&#1086;%20&#1095;&#1080;&#1089;&#1083;&#1077;&#1085;&#1085;&#1086;&#1089;&#1090;&#1080;%20&#1087;&#1077;&#1088;&#1089;&#1086;&#1085;&#1072;&#1083;&#1072;\&#1054;&#1058;&#1063;&#1045;&#1058;%20&#1055;&#1054;%20&#1063;&#1048;&#1057;&#1051;&#1045;&#1053;&#1053;&#1054;&#1057;&#1058;&#1048;%20&#1055;&#1045;&#1056;&#1057;&#1054;&#1053;&#1040;&#1051;&#1040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77fs01\&#1044;&#1077;&#1087;&#1072;&#1088;&#1090;&#1072;&#1084;&#1077;&#1085;&#1090;%20&#1087;&#1086;%20&#1087;&#1077;&#1088;&#1089;&#1086;&#1085;&#1072;&#1083;&#1091;\Users\Tatiana%20V.%20Novikova\Desktop\&#1044;&#1052;&#1057;\&#1055;&#1083;&#1072;&#1085;&#1086;&#1074;&#1081;%20&#1041;&#1044;&#1044;&#1057;%20&#1085;&#1072;%202014%20&#1044;&#1052;&#1057;\C&#1047;%20&#1086;&#1090;%2031.01.2014%20&#1087;&#1083;&#1072;&#1085;%20&#1041;&#1044;&#1044;&#1057;%20&#1085;&#1072;%202014\&#1055;&#1088;&#1080;&#1083;&#1086;&#1078;&#1077;&#1085;&#1080;&#1077;%201,2,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9;&#1075;&#1091;&#1088;&#1075;&#1077;&#1083;%20&#1043;.&#1040;\&#1055;&#1088;&#1077;&#1079;&#1077;&#1085;&#1090;&#1072;&#1094;&#1080;&#1103;%20&#1087;&#1086;%20&#1095;&#1080;&#1089;&#1083;&#1077;&#1085;&#1085;&#1086;&#1089;&#1090;&#1080;\2015\&#1052;&#1072;&#1081;%202015\&#1054;&#1063;&#1055;_&#1084;&#1072;&#1081;_&#1089;&#1076;&#1072;&#1095;&#1072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43;&#1088;&#1077;&#1082;&#1086;&#1074;&#1072;%20&#1051;&#1042;\&#1054;&#1090;&#1095;&#1077;&#1090;%20&#1087;&#1086;%20&#1095;&#1080;&#1089;&#1083;&#1077;&#1085;&#1085;&#1086;&#1089;&#1090;&#1080;%20&#1087;&#1077;&#1088;&#1089;&#1086;&#1085;&#1072;&#1083;&#1072;\2015\02%20-%20&#1060;&#1045;&#1042;&#1056;&#1040;&#1051;&#1068;\!&#1054;&#1063;&#1055;_&#1060;&#1045;&#1042;&#1056;&#1040;&#1051;&#1068;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9;&#1075;&#1091;&#1088;&#1075;&#1077;&#1083;%20&#1043;.&#1040;\&#1055;&#1088;&#1077;&#1079;&#1077;&#1085;&#1090;&#1072;&#1094;&#1080;&#1103;%20&#1087;&#1086;%20&#1095;&#1080;&#1089;&#1083;&#1077;&#1085;&#1085;&#1086;&#1089;&#1090;&#1080;\2016\&#1048;&#1102;&#1085;&#1100;%2016\&#1054;&#1063;&#1055;_&#1048;&#1070;&#1053;&#1068;%202016%20&#1076;&#1083;&#1103;%20&#1087;&#1088;&#1077;&#1079;&#1077;&#1085;&#1090;&#1072;&#1094;&#1080;&#1080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ra\HR%20&#1087;&#1086;&#1083;&#1080;&#1090;&#1080;&#1082;&#1072;\&#1059;&#1075;&#1091;&#1088;&#1075;&#1077;&#1083;%20&#1043;.&#1040;\&#1055;&#1088;&#1077;&#1079;&#1077;&#1085;&#1090;&#1072;&#1094;&#1080;&#1103;%20&#1087;&#1086;%20&#1095;&#1080;&#1089;&#1083;&#1077;&#1085;&#1085;&#1086;&#1089;&#1090;&#1080;\2016\&#1057;&#1077;&#1085;&#1090;&#1103;&#1073;&#1088;&#1100;%202016\&#1054;&#1063;&#1055;_&#1057;&#1077;&#1085;&#1090;&#1103;&#1073;&#1088;&#1100;%202016%20-&#1076;&#1083;&#1103;%20&#1055;&#1088;&#1077;&#1079;&#1077;&#1085;&#1090;&#1072;&#1094;&#1080;&#1080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83;&#1072;&#1085;&#1086;&#1074;&#1086;-&#1101;&#1082;&#1086;&#1085;&#1086;&#1084;&#1080;&#1095;&#1077;&#1089;&#1082;&#1072;&#1103;%20&#1089;&#1083;&#1091;&#1078;&#1073;&#1072;\&#1054;&#1090;&#1076;&#1077;&#1083;%20&#1073;&#1102;&#1076;&#1078;&#1077;&#1090;&#1080;&#1088;&#1086;&#1074;&#1072;&#1085;&#1080;&#1103;\&#1054;&#1090;&#1076;&#1077;&#1083;%20&#1073;&#1102;&#1076;&#1078;&#1077;&#1090;&#1080;&#1088;&#1086;&#1074;&#1072;&#1085;&#1080;&#1103;_&#1083;&#1086;&#1082;&#1072;&#1083;&#1100;&#1085;&#1072;&#1103;\&#1041;&#1102;&#1076;&#1078;&#1077;&#1090;\&#1058;&#1088;&#1072;&#1085;&#1089;&#1092;&#1086;&#1088;&#1084;&#1077;&#1088;&#1099;%202009,%202010\&#1040;&#1085;&#1072;&#1083;&#1080;&#1079;%20&#1041;&#1044;&#105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or\exchange\&#1054;&#1073;&#1098;&#1077;&#1082;&#1090;&#1099;%20&#1085;&#1077;&#1076;&#1074;&#1080;&#1078;&#1080;&#1084;&#1086;&#1075;&#1086;%20&#1080;&#1084;&#1091;&#1097;&#1077;&#1089;&#1090;&#1074;&#1072;\&#1056;&#1045;&#1045;&#1057;&#1058;&#1056;+&#1057;&#1074;&#1080;&#1076;&#1077;&#1090;&#1077;&#1083;&#1100;&#1089;&#1090;&#1074;&#1072;\&#1056;&#1077;&#1077;&#1089;&#1090;&#1088;%20&#1080;&#1084;&#1091;&#1097;&#1077;&#1089;&#1090;&#1074;&#1077;&#1085;&#1085;&#1086;&#1075;&#1086;%20&#1082;&#1086;&#1084;&#1087;&#1083;&#1077;&#1082;&#1089;&#1072;%20&#1043;&#1062;&#1052;&#1055;&#1055;-20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fo\Customer_Care\&#1052;&#1086;&#1076;&#1077;&#1083;&#1100;%20&#1086;&#1073;&#1089;&#1083;&#1091;&#1078;&#1080;&#1074;&#1072;&#1085;&#1080;&#1103;%20&#1070;&#1051;\&#1059;&#1060;&#1055;&#1057;_&#1054;&#1058;&#1063;&#1045;&#1058;&#1067;\&#1071;&#1088;&#1086;&#1089;&#1083;&#1072;&#1074;&#1083;&#1100;%20&#1080;%20&#1086;&#1073;&#1083;&#1072;&#1089;&#1090;&#1100;\&#1055;&#1088;&#1080;&#1083;&#1086;&#1078;&#1077;&#1085;&#1080;&#1077;%20&#8470;%202_%20&#1040;&#1085;&#1082;&#1077;&#1090;&#1072;%20&#1089;%20&#1080;&#1089;&#1087;&#1088;&#1072;&#1074;&#1083;&#1077;&#1085;&#1080;&#1103;&#1084;&#1080;%20&#1086;&#1090;%2015.06.2015.xlsm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77FS01\Exchange\&#1044;&#1077;&#1087;&#1072;&#1088;&#1090;&#1072;&#1084;&#1077;&#1085;&#1090;%20&#1090;&#1072;&#1088;&#1080;&#1092;&#1086;&#1074;\&#1086;&#1090;&#1076;&#1077;&#1083;%20&#1062;&#1053;&#1059;\EMS\2011\&#1055;&#1086;%20&#1085;&#1086;&#1074;&#1099;&#1084;%20&#1076;&#1072;&#1085;&#1085;&#1099;&#1084;+&#1085;&#1086;&#1074;&#1072;&#1103;%20&#1079;.&#1087;\&#1040;&#1088;&#1093;&#1080;&#1074;\&#1044;&#1072;&#1085;&#1085;&#1099;&#1077;\&#1047;&#1072;&#1088;&#1072;&#1073;&#1086;&#1090;&#1085;&#1072;&#1103;%20&#1087;&#1083;&#1072;&#1090;&#1072;%20&#1088;&#1072;&#1073;&#1086;&#1090;&#1085;&#1080;&#1082;&#1086;&#1074;%20EMS%20&#1085;&#1086;&#1074;&#1072;&#1103;---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77fs01\&#1044;&#1077;&#1087;&#1072;&#1088;&#1090;&#1072;&#1084;&#1077;&#1085;&#1090;%20&#1087;&#1086;%20&#1087;&#1077;&#1088;&#1089;&#1086;&#1085;&#1072;&#1083;&#1091;\Documents%20and%20Settings\Eleonora%20N.%20Sozinova\&#1056;&#1072;&#1073;&#1086;&#1095;&#1080;&#1081;%20&#1089;&#1090;&#1086;&#1083;\01.12\&#1050;&#1086;&#1087;&#1080;&#1103;%20&#1050;&#1086;&#1087;&#1080;&#1103;%20&#1060;&#1057;&#1058;%20%202008-2010%20%20&#1073;&#1077;&#1079;%20%20&#1088;&#1072;&#1079;&#1073;&#1080;&#1074;&#1082;&#108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or\Exchange\Documents%20and%20Settings\lbronnikova\&#1052;&#1086;&#1080;%20&#1076;&#1086;&#1082;&#1091;&#1084;&#1077;&#1085;&#1090;&#1099;\&#1057;&#1074;&#1086;&#1073;&#1086;&#1076;&#1085;&#1099;&#1077;%20&#1087;&#1083;&#1086;&#1097;&#1072;&#1076;&#1080;\2015%20&#1075;\30.02.2015%20&#1075;\&#1054;&#1057;&#1055;\&#1057;&#1074;&#1086;&#1076;&#1085;&#1072;&#1103;%20%20&#1057;&#1074;&#1086;&#1073;&#1086;&#1076;&#1085;&#1099;&#1077;%20&#1087;&#1083;&#1086;&#1097;&#1072;&#1076;&#1080;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С 2003"/>
      <sheetName val="AK_changes"/>
      <sheetName val="ЕПС"/>
      <sheetName val="смысловые_группы"/>
      <sheetName val="УПС 2003 plain"/>
      <sheetName val="Эффект_2005"/>
      <sheetName val="доходы_2005"/>
      <sheetName val="расх_ОПП"/>
      <sheetName val="расх_опер"/>
      <sheetName val="расх_ОРФу"/>
      <sheetName val="расх_ВОП"/>
      <sheetName val="расх_всего"/>
      <sheetName val="расх_2005"/>
      <sheetName val="опервнер_2005"/>
      <sheetName val="Финпок_2005"/>
      <sheetName val="доходы_4кв_04"/>
      <sheetName val="Свод показателей_утв"/>
      <sheetName val="Свод "/>
      <sheetName val="ОЭП "/>
      <sheetName val="НП "/>
      <sheetName val="Затраты"/>
      <sheetName val="Транспорт"/>
      <sheetName val="Сторонние организации"/>
      <sheetName val="ФОТ и Ч"/>
      <sheetName val="Оп_Вн "/>
      <sheetName val="Ремонт"/>
      <sheetName val="ТМЦ до 10 т.р."/>
      <sheetName val="Выбытие ОС"/>
      <sheetName val="Метрология"/>
      <sheetName val="СИТ"/>
      <sheetName val="Обсл. клиентов"/>
      <sheetName val="Общие вопр."/>
      <sheetName val="Охрана труда"/>
      <sheetName val="ГО и пожарн"/>
      <sheetName val="Безопасность"/>
      <sheetName val="Имущество"/>
      <sheetName val="Гл.энергетик"/>
      <sheetName val="Подготовка кадров"/>
      <sheetName val="Реклама,PR"/>
      <sheetName val="Лист1"/>
      <sheetName val="Настройка"/>
      <sheetName val="Функции"/>
      <sheetName val="Лист2"/>
      <sheetName val="Лист3"/>
      <sheetName val="posh"/>
      <sheetName val="упаковочный"/>
      <sheetName val="наклейки"/>
      <sheetName val="Comshare"/>
      <sheetName val="Таблица 1.1"/>
      <sheetName val="Таблица для утверждения"/>
      <sheetName val="Доходы"/>
      <sheetName val="Абонентская база"/>
      <sheetName val="6.2"/>
      <sheetName val="6.3"/>
      <sheetName val="Расходы"/>
      <sheetName val="Блок по управлению персоналом"/>
      <sheetName val="Расходы по др. блокам"/>
      <sheetName val="IT-проекты"/>
      <sheetName val="Связи с общественностью"/>
      <sheetName val="Обеспечение режима безопасности"/>
      <sheetName val="МПЧС"/>
      <sheetName val="Прочие доходы, расходы"/>
      <sheetName val="приложение 1 - ДМС"/>
      <sheetName val="Список"/>
      <sheetName val="список филиалов"/>
      <sheetName val="инфо"/>
      <sheetName val="План с выд. НДС"/>
      <sheetName val="Лист4"/>
      <sheetName val="натур 2009 (1 кв. уточнен.)"/>
      <sheetName val="Лист5"/>
      <sheetName val="С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ух.РС.н"/>
      <sheetName val="почта.н."/>
      <sheetName val="ПВ.н."/>
      <sheetName val="РС,РВ,ТВ.н."/>
      <sheetName val="СТС.н."/>
      <sheetName val="ГТС.н."/>
      <sheetName val="Докум.св.н."/>
      <sheetName val="МТС.н."/>
      <sheetName val="form70"/>
      <sheetName val="form68"/>
      <sheetName val="form67"/>
      <sheetName val="form66"/>
      <sheetName val="form69"/>
      <sheetName val="form65"/>
      <sheetName val="form64"/>
      <sheetName val="form63"/>
      <sheetName val="form62"/>
      <sheetName val="form61"/>
      <sheetName val="form60"/>
      <sheetName val="form59"/>
      <sheetName val="form58"/>
      <sheetName val="form57"/>
      <sheetName val="form56"/>
      <sheetName val="form55"/>
      <sheetName val="form54"/>
      <sheetName val="form53"/>
      <sheetName val="form52"/>
      <sheetName val="form51"/>
      <sheetName val="form50"/>
      <sheetName val="form49"/>
      <sheetName val="form48"/>
      <sheetName val="form47"/>
      <sheetName val="form46"/>
      <sheetName val="form45"/>
      <sheetName val="form44"/>
      <sheetName val="form43"/>
      <sheetName val="form42"/>
      <sheetName val="form41"/>
      <sheetName val="form40"/>
      <sheetName val="form39"/>
      <sheetName val="form38"/>
      <sheetName val="form37"/>
      <sheetName val="form36"/>
      <sheetName val="form35"/>
      <sheetName val="form34"/>
      <sheetName val="form33"/>
      <sheetName val="form32"/>
      <sheetName val="form31"/>
      <sheetName val="form30"/>
      <sheetName val="form29"/>
      <sheetName val="form28"/>
      <sheetName val="form27"/>
      <sheetName val="form26"/>
      <sheetName val="form25"/>
      <sheetName val="form24"/>
      <sheetName val="form23"/>
      <sheetName val="form22"/>
      <sheetName val="form21"/>
      <sheetName val="form20"/>
      <sheetName val="form19"/>
      <sheetName val="form18"/>
      <sheetName val="form17"/>
      <sheetName val="form16"/>
      <sheetName val="form15"/>
      <sheetName val="form14"/>
      <sheetName val="form13"/>
      <sheetName val="form12"/>
      <sheetName val="form11"/>
      <sheetName val="form10"/>
      <sheetName val="form09"/>
      <sheetName val="form08"/>
      <sheetName val="form07"/>
      <sheetName val="form06"/>
      <sheetName val="form05"/>
      <sheetName val="form04"/>
      <sheetName val="form03"/>
      <sheetName val="form02"/>
      <sheetName val="form01"/>
      <sheetName val="Лист1"/>
      <sheetName val="Всего"/>
      <sheetName val="докум."/>
      <sheetName val="почта"/>
      <sheetName val="мтс"/>
      <sheetName val="гтс"/>
      <sheetName val="стс"/>
      <sheetName val="рв"/>
      <sheetName val="пв"/>
      <sheetName val="сух."/>
      <sheetName val="всего.насел."/>
      <sheetName val="доходы-бюджет"/>
      <sheetName val="мтс.б.97"/>
      <sheetName val="докум. б.97"/>
      <sheetName val="гтс.б.97"/>
      <sheetName val="стс .б.97"/>
      <sheetName val="рв.б.97"/>
      <sheetName val="пв.б.97"/>
      <sheetName val="сух.б.97"/>
      <sheetName val="почта.б.97"/>
      <sheetName val="доходы-насел"/>
      <sheetName val="МТС.н.97"/>
      <sheetName val="ДЭС.н."/>
      <sheetName val="местн.ТС"/>
      <sheetName val="posh"/>
      <sheetName val="БП РСБУ"/>
      <sheetName val="БП МСФО"/>
      <sheetName val="формат P&amp;L"/>
      <sheetName val="СВОД"/>
      <sheetName val="Инструкция"/>
      <sheetName val="курс"/>
      <sheetName val="БПЛАН"/>
      <sheetName val="план рег оп"/>
      <sheetName val="предоставление ЦК"/>
      <sheetName val="предоставление АК"/>
      <sheetName val="Трафик пользователей"/>
      <sheetName val="телефонные карты"/>
      <sheetName val="региональные операторы"/>
      <sheetName val="Альтернативные операторы"/>
      <sheetName val="док.электросвязь"/>
      <sheetName val="телематические службы"/>
      <sheetName val="ИСС"/>
      <sheetName val="ТВ и РВ"/>
      <sheetName val="Номерная емкость РТК"/>
      <sheetName val="Прочие УС"/>
      <sheetName val="УХД"/>
      <sheetName val="01-05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ф41_БПЛАН"/>
      <sheetName val="Стр%"/>
      <sheetName val="F65_97G"/>
      <sheetName val="смысловые_групп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СЦ"/>
      <sheetName val="Вид договора"/>
      <sheetName val="ПЖДП"/>
      <sheetName val="Ответственный исполнитель"/>
      <sheetName val="Реестр доходных договоров"/>
      <sheetName val="Справка-01"/>
      <sheetName val="Справка-02"/>
      <sheetName val="Справка-03"/>
      <sheetName val="Справка-04"/>
      <sheetName val="Справка-05"/>
      <sheetName val="Справка-06"/>
      <sheetName val="Справка-01.Д"/>
      <sheetName val="Диаграмма-01"/>
      <sheetName val="Диаграмма-02"/>
      <sheetName val="Диаграмма-03"/>
      <sheetName val="уровни должностей"/>
      <sheetName val="наименования должностей"/>
    </sheetNames>
    <sheetDataSet>
      <sheetData sheetId="0" refreshError="1"/>
      <sheetData sheetId="1">
        <row r="2">
          <cell r="C2" t="str">
            <v>ОУТ</v>
          </cell>
        </row>
      </sheetData>
      <sheetData sheetId="2">
        <row r="3">
          <cell r="B3" t="str">
            <v>Белорусский ПЖДП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х_всего"/>
      <sheetName val="дох_бюджет"/>
      <sheetName val="Лист1"/>
      <sheetName val="дох_насел"/>
      <sheetName val="БДР 2007-2010 г.г. "/>
      <sheetName val="form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№ 2242 &quot;Сопровождение ПП&quot;"/>
      <sheetName val="№ 2244 &quot;Прочее&quot;"/>
      <sheetName val="Перечень ПП"/>
      <sheetName val="_ 2242 _Сопровождение ПП_"/>
      <sheetName val="inv1(1)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недвижимости - титул"/>
      <sheetName val="Таблица"/>
      <sheetName val="Акт недвижимости - подписи"/>
      <sheetName val="XLR_NoRangeSheet"/>
      <sheetName val="Лист1"/>
      <sheetName val="справочник"/>
      <sheetName val="спр."/>
      <sheetName val="числ"/>
      <sheetName val="БДР"/>
      <sheetName val="МСФО_reclass_INPUT"/>
      <sheetName val="спр"/>
      <sheetName val="№ 2242 &quot;Сопровождение ПП&quot;"/>
      <sheetName val="Перечень ОПС"/>
      <sheetName val="инфо"/>
      <sheetName val="Иркутск1.360"/>
      <sheetName val="Лист2"/>
      <sheetName val="База-Филиал"/>
      <sheetName val="Привязки"/>
      <sheetName val="ОСНОВА СПИСКОВ"/>
      <sheetName val="ВСПОМОГАТЕЛЬНЫЙ"/>
      <sheetName val="Табл соотв"/>
      <sheetName val="списки"/>
      <sheetName val="СП"/>
      <sheetName val="СВОД по всем ОСП"/>
      <sheetName val="ЕИСКО"/>
      <sheetName val="бдр 2007-2010 г.г. "/>
      <sheetName val="Приложение 1 (План)"/>
      <sheetName val="Приложение 1 (кор.)"/>
      <sheetName val="Приложение 1 с 2k"/>
      <sheetName val="Приложение 1 (факт)"/>
      <sheetName val="план 2020г."/>
      <sheetName val="корректировка"/>
      <sheetName val="план 2020г. с 2k"/>
      <sheetName val="факт 2020г."/>
      <sheetName val="11 мес. 2020"/>
      <sheetName val="12 мес. 2020"/>
      <sheetName val="N"/>
      <sheetName val="N (п+ф)"/>
      <sheetName val="П-1 (План 21)"/>
      <sheetName val="П - 1 (кор. 21)"/>
      <sheetName val="П - 1 с 2k 21"/>
      <sheetName val="П - 1 (факт 21)"/>
      <sheetName val="план 21"/>
      <sheetName val="К 21"/>
      <sheetName val="план 21 с 2k"/>
      <sheetName val="факт 21"/>
      <sheetName val="1 мес"/>
      <sheetName val="2 мес"/>
      <sheetName val="3 мес"/>
      <sheetName val="4 мес"/>
      <sheetName val="5 мес"/>
      <sheetName val="6 мес"/>
      <sheetName val="7 мес"/>
      <sheetName val="8 мес"/>
      <sheetName val="9 мес"/>
      <sheetName val="10 мес"/>
      <sheetName val="11 мес"/>
      <sheetName val="12 мес"/>
      <sheetName val="N 21"/>
      <sheetName val="N (п+ф) 21"/>
      <sheetName val="Отк."/>
      <sheetName val="МО"/>
    </sheetNames>
    <definedNames>
      <definedName name="header_row" sheetId="25"/>
      <definedName name="number_of_payments" sheetId="25"/>
      <definedName name="values_entered" sheetId="25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7">
          <cell r="B7">
            <v>0</v>
          </cell>
        </row>
      </sheetData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"/>
      <sheetName val="all _korr"/>
      <sheetName val="mts"/>
      <sheetName val="mts_korr "/>
      <sheetName val="ds"/>
      <sheetName val="ds_korr "/>
      <sheetName val="gts"/>
      <sheetName val="sts"/>
      <sheetName val="sts_korr"/>
      <sheetName val="rs_tv"/>
      <sheetName val="pv"/>
      <sheetName val="sux. rs"/>
      <sheetName val="posh"/>
      <sheetName val="БИР АУП по оприх."/>
      <sheetName val="Списки"/>
      <sheetName val="инфо"/>
      <sheetName val="список филиалов"/>
      <sheetName val="база"/>
      <sheetName val="Лист4"/>
      <sheetName val="Свод_ПЛАН 2017 год"/>
      <sheetName val="Лист2"/>
      <sheetName val="период"/>
      <sheetName val="структурные подразделения"/>
      <sheetName val="контагенты"/>
      <sheetName val="статьи"/>
      <sheetName val="статьи 2018"/>
      <sheetName val="Лист1"/>
      <sheetName val="по УФПС"/>
      <sheetName val="Sheet3"/>
      <sheetName val="Лист3"/>
      <sheetName val="Справочники"/>
      <sheetName val="1pg_00_v"/>
      <sheetName val="ПЖДП"/>
      <sheetName val="Вид договора"/>
      <sheetName val="статьи БДР "/>
      <sheetName val="справочник"/>
      <sheetName val="+справочник!$B$3"/>
      <sheetName val="$B$85справочник"/>
      <sheetName val="База-Филиал"/>
    </sheetNames>
    <definedNames>
      <definedName name="print_titles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15"/>
      <sheetName val="02.15"/>
      <sheetName val="03.15"/>
      <sheetName val="1кв15"/>
      <sheetName val="04.15"/>
      <sheetName val="05.15"/>
      <sheetName val="06.15"/>
      <sheetName val="2кв15"/>
      <sheetName val="1пг15"/>
      <sheetName val="07.15"/>
      <sheetName val="08.15"/>
      <sheetName val="09.15"/>
      <sheetName val="3кв15"/>
      <sheetName val="9мес15"/>
      <sheetName val="10.15"/>
      <sheetName val="11.15"/>
      <sheetName val="12.15"/>
      <sheetName val="4кв15"/>
      <sheetName val="2пг15"/>
      <sheetName val="2015г"/>
      <sheetName val="форма22"/>
      <sheetName val="П-4"/>
      <sheetName val="Расшифровки"/>
      <sheetName val="АУП"/>
      <sheetName val="АК"/>
      <sheetName val="ММП-1"/>
      <sheetName val="ММП-3"/>
      <sheetName val="ММП-4"/>
      <sheetName val="ММП-6"/>
      <sheetName val="ММП-7"/>
      <sheetName val="ММП-9"/>
      <sheetName val="ММСП-3"/>
      <sheetName val="МПКО-Юг"/>
      <sheetName val="МПКО-Север"/>
      <sheetName val="МПКО-Центр"/>
      <sheetName val="ДОЛ"/>
      <sheetName val="Детсад"/>
      <sheetName val="Связист"/>
      <sheetName val="ОПС Будущего"/>
      <sheetName val="П-С"/>
      <sheetName val="резерв"/>
      <sheetName val="резерв2"/>
      <sheetName val="резерв3"/>
      <sheetName val="СВОД по месяцам"/>
      <sheetName val="ММСП-3итог"/>
      <sheetName val="АУПитог"/>
      <sheetName val="СВОД по месяцам с красотой"/>
      <sheetName val="Лист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 refreshError="1"/>
      <sheetData sheetId="4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мя п4"/>
      <sheetName val="имя"/>
      <sheetName val="имя эконом"/>
      <sheetName val="все имя"/>
      <sheetName val="база 2014"/>
      <sheetName val="п4 форм"/>
      <sheetName val="в и с"/>
      <sheetName val="аупп"/>
      <sheetName val="ОТЧЕТ"/>
      <sheetName val="ф5"/>
      <sheetName val="1n"/>
      <sheetName val="минсвязи"/>
      <sheetName val="внутр"/>
      <sheetName val="декрет"/>
      <sheetName val="п4 "/>
      <sheetName val="Лист1"/>
      <sheetName val="увол 71"/>
      <sheetName val="77 1-2-3"/>
      <sheetName val="77 5-7"/>
      <sheetName val="77-8 81-2"/>
      <sheetName val="81 5-6-7"/>
      <sheetName val="83 1-2 и 81-3 "/>
      <sheetName val="83 4-5"/>
      <sheetName val="83-6 и др"/>
      <sheetName val="48-50 строки"/>
      <sheetName val="внутрсовмест"/>
      <sheetName val="№ 2242 &quot;Сопровождение ПП&quot;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 (Доходы)"/>
      <sheetName val="Приложение 2 (Расходы)"/>
      <sheetName val="Приложение 3 (По Филиалам)"/>
      <sheetName val="Списки"/>
      <sheetName val="Лист1"/>
      <sheetName val="Лист2"/>
      <sheetName val="XLR_NoRangeSheet"/>
    </sheetNames>
    <sheetDataSet>
      <sheetData sheetId="0" refreshError="1"/>
      <sheetData sheetId="1" refreshError="1"/>
      <sheetData sheetId="2">
        <row r="7">
          <cell r="B7" t="str">
            <v>EMS-Почта России</v>
          </cell>
        </row>
      </sheetData>
      <sheetData sheetId="3">
        <row r="1">
          <cell r="A1" t="str">
            <v>2.1.5Целевое финансирование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очп"/>
      <sheetName val="Лист2"/>
      <sheetName val="по мрц"/>
      <sheetName val="вакансии пфо"/>
      <sheetName val="в работе"/>
      <sheetName val="мрцентры"/>
      <sheetName val="квоты"/>
      <sheetName val="Расшифровки"/>
    </sheetNames>
    <sheetDataSet>
      <sheetData sheetId="0"/>
      <sheetData sheetId="1"/>
      <sheetData sheetId="2"/>
      <sheetData sheetId="3"/>
      <sheetData sheetId="4">
        <row r="2">
          <cell r="A2" t="str">
            <v>EMS Russian Post</v>
          </cell>
        </row>
      </sheetData>
      <sheetData sheetId="5"/>
      <sheetData sheetId="6"/>
      <sheetData sheetId="7"/>
      <sheetData sheetId="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ЧП (2)"/>
      <sheetName val="ОЧП"/>
      <sheetName val="Лист2"/>
      <sheetName val="мрц"/>
      <sheetName val="п4"/>
      <sheetName val="ф1н"/>
      <sheetName val="на заметку"/>
      <sheetName val="имя_экон"/>
      <sheetName val="имя_все"/>
      <sheetName val="имя_кр"/>
      <sheetName val="ф2"/>
      <sheetName val="catch fire"/>
      <sheetName val="ф5"/>
      <sheetName val="декрет"/>
      <sheetName val="дгпх"/>
      <sheetName val="справочно"/>
      <sheetName val="сравнит"/>
      <sheetName val="helper"/>
      <sheetName val="abc"/>
      <sheetName val="3 п справки"/>
      <sheetName val="имя"/>
      <sheetName val="ТЗ"/>
      <sheetName val="ряб1"/>
      <sheetName val="ряб2"/>
      <sheetName val="ряб3"/>
      <sheetName val="ряб4"/>
      <sheetName val="аупп"/>
      <sheetName val="внутр"/>
      <sheetName val="в и с"/>
      <sheetName val="77-8 81-2"/>
      <sheetName val="81 5-6-7"/>
      <sheetName val="83 4-5"/>
      <sheetName val="83 1-2 и 81-3 "/>
      <sheetName val="83-6 и др"/>
      <sheetName val="77 1-2-3"/>
    </sheetNames>
    <sheetDataSet>
      <sheetData sheetId="0"/>
      <sheetData sheetId="1"/>
      <sheetData sheetId="2"/>
      <sheetData sheetId="3"/>
      <sheetData sheetId="4">
        <row r="2">
          <cell r="A2" t="str">
            <v>"EMS-Почта России" - филиал ФГУП "Почта России"</v>
          </cell>
        </row>
      </sheetData>
      <sheetData sheetId="5">
        <row r="3">
          <cell r="A3" t="str">
            <v>"EMS-Почта России" - филиал ФГУП "Почта России"</v>
          </cell>
        </row>
      </sheetData>
      <sheetData sheetId="6"/>
      <sheetData sheetId="7"/>
      <sheetData sheetId="8"/>
      <sheetData sheetId="9"/>
      <sheetData sheetId="10">
        <row r="3">
          <cell r="A3" t="str">
            <v>"EMS-Почта России" - филиал ФГУП "Почта России"</v>
          </cell>
        </row>
      </sheetData>
      <sheetData sheetId="11"/>
      <sheetData sheetId="12">
        <row r="5">
          <cell r="A5" t="str">
            <v>"EMS-Почта России" - филиал ФГУП "Почта России"</v>
          </cell>
          <cell r="B5">
            <v>2367.5</v>
          </cell>
          <cell r="C5">
            <v>2367.5</v>
          </cell>
          <cell r="D5">
            <v>2024</v>
          </cell>
          <cell r="E5">
            <v>1920.5</v>
          </cell>
          <cell r="F5">
            <v>1326.5</v>
          </cell>
          <cell r="G5">
            <v>1323.5</v>
          </cell>
          <cell r="H5">
            <v>73.5</v>
          </cell>
        </row>
        <row r="6">
          <cell r="A6" t="str">
            <v>"Russian Post" - филиал ФГУП "Почта России"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</row>
        <row r="7">
          <cell r="A7" t="str">
            <v>Автоматизированные сортировочные центры - филиал ФГУП "Почта России"</v>
          </cell>
          <cell r="B7">
            <v>3518</v>
          </cell>
          <cell r="C7">
            <v>3518</v>
          </cell>
          <cell r="D7">
            <v>3175</v>
          </cell>
          <cell r="E7">
            <v>3099</v>
          </cell>
          <cell r="F7">
            <v>2761</v>
          </cell>
          <cell r="G7">
            <v>2690</v>
          </cell>
          <cell r="H7">
            <v>105</v>
          </cell>
        </row>
        <row r="8">
          <cell r="A8" t="str">
            <v>ГЦ МПП - филиал ФГУП «Почта России»</v>
          </cell>
          <cell r="B8">
            <v>18214.850000000002</v>
          </cell>
          <cell r="C8">
            <v>18214.850000000002</v>
          </cell>
          <cell r="D8">
            <v>16320.4</v>
          </cell>
          <cell r="E8">
            <v>15368.4</v>
          </cell>
          <cell r="F8">
            <v>13589.800000000001</v>
          </cell>
          <cell r="G8">
            <v>12729.300000000001</v>
          </cell>
          <cell r="H8">
            <v>1215.5</v>
          </cell>
        </row>
        <row r="9">
          <cell r="A9" t="str">
            <v>Международный почтамт - филиал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</row>
        <row r="10">
          <cell r="A10" t="str">
            <v>Пансионат "Почтовик"</v>
          </cell>
          <cell r="B10">
            <v>28</v>
          </cell>
          <cell r="C10">
            <v>28</v>
          </cell>
          <cell r="D10">
            <v>28</v>
          </cell>
          <cell r="E10">
            <v>28</v>
          </cell>
          <cell r="F10">
            <v>0</v>
          </cell>
          <cell r="G10">
            <v>0</v>
          </cell>
          <cell r="H10">
            <v>13.5</v>
          </cell>
        </row>
        <row r="11">
          <cell r="A11" t="str">
            <v>Пансионат "Утро"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A12" t="str">
            <v>Пост Центрум - филиал ФГУП "Почта России"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A13" t="str">
            <v>УФПС "Татарстан почтасы" - филиал ФГУП "Почта России"</v>
          </cell>
          <cell r="B13">
            <v>7307.1</v>
          </cell>
          <cell r="C13">
            <v>7307.1</v>
          </cell>
          <cell r="D13">
            <v>7137.58</v>
          </cell>
          <cell r="E13">
            <v>6999.28</v>
          </cell>
          <cell r="F13">
            <v>6006.9800000000005</v>
          </cell>
          <cell r="G13">
            <v>5880.68</v>
          </cell>
          <cell r="H13">
            <v>393.1</v>
          </cell>
        </row>
        <row r="14">
          <cell r="A14" t="str">
            <v>УФПС Алтайского края - филиал ФГУП «Почта России»</v>
          </cell>
          <cell r="B14">
            <v>6097</v>
          </cell>
          <cell r="C14">
            <v>6097</v>
          </cell>
          <cell r="D14">
            <v>5996.09</v>
          </cell>
          <cell r="E14">
            <v>5965.86</v>
          </cell>
          <cell r="F14">
            <v>5053.01</v>
          </cell>
          <cell r="G14">
            <v>5027.78</v>
          </cell>
          <cell r="H14">
            <v>329.08</v>
          </cell>
        </row>
        <row r="15">
          <cell r="A15" t="str">
            <v>УФПС Амурской области - филиал ФГУП «Почта России»</v>
          </cell>
          <cell r="B15">
            <v>2503.42</v>
          </cell>
          <cell r="C15">
            <v>2491.12</v>
          </cell>
          <cell r="D15">
            <v>2417.67</v>
          </cell>
          <cell r="E15">
            <v>2361.02</v>
          </cell>
          <cell r="F15">
            <v>1998.27</v>
          </cell>
          <cell r="G15">
            <v>1960.6200000000001</v>
          </cell>
          <cell r="H15">
            <v>189.4</v>
          </cell>
        </row>
        <row r="16">
          <cell r="A16" t="str">
            <v>УФПС Архангельской области - филиал ФГУП «Почта России»</v>
          </cell>
          <cell r="B16">
            <v>3769.29</v>
          </cell>
          <cell r="C16">
            <v>3769.29</v>
          </cell>
          <cell r="D16">
            <v>3603.9900000000002</v>
          </cell>
          <cell r="E16">
            <v>3569.39</v>
          </cell>
          <cell r="F16">
            <v>2958.79</v>
          </cell>
          <cell r="G16">
            <v>2929.19</v>
          </cell>
          <cell r="H16">
            <v>174.20000000000002</v>
          </cell>
        </row>
        <row r="17">
          <cell r="A17" t="str">
            <v>УФПС Астраханской области - филиал ФГУП «Почта России»</v>
          </cell>
          <cell r="B17">
            <v>1826.82</v>
          </cell>
          <cell r="C17">
            <v>1826.82</v>
          </cell>
          <cell r="D17">
            <v>1710.82</v>
          </cell>
          <cell r="E17">
            <v>1710.82</v>
          </cell>
          <cell r="F17">
            <v>1372.96</v>
          </cell>
          <cell r="G17">
            <v>1372.96</v>
          </cell>
          <cell r="H17">
            <v>169.86</v>
          </cell>
        </row>
        <row r="18">
          <cell r="A18" t="str">
            <v>УФПС Белгородской области - филиал ФГУП «Почта России»</v>
          </cell>
          <cell r="B18">
            <v>3604.25</v>
          </cell>
          <cell r="C18">
            <v>3604.25</v>
          </cell>
          <cell r="D18">
            <v>3515.25</v>
          </cell>
          <cell r="E18">
            <v>3493.05</v>
          </cell>
          <cell r="F18">
            <v>3109.6</v>
          </cell>
          <cell r="G18">
            <v>3089.4</v>
          </cell>
          <cell r="H18">
            <v>92.4</v>
          </cell>
        </row>
        <row r="19">
          <cell r="A19" t="str">
            <v>УФПС Брянской области - филиал ФГУП «Почта России»</v>
          </cell>
          <cell r="B19">
            <v>3626.92</v>
          </cell>
          <cell r="C19">
            <v>3626.92</v>
          </cell>
          <cell r="D19">
            <v>3531.5</v>
          </cell>
          <cell r="E19">
            <v>3519.52</v>
          </cell>
          <cell r="F19">
            <v>3029.55</v>
          </cell>
          <cell r="G19">
            <v>3018.57</v>
          </cell>
          <cell r="H19">
            <v>156.70000000000002</v>
          </cell>
        </row>
        <row r="20">
          <cell r="A20" t="str">
            <v>УФПС Владимирской области - филиал ФГУП «Почта России»</v>
          </cell>
          <cell r="B20">
            <v>3226.76</v>
          </cell>
          <cell r="C20">
            <v>3226.76</v>
          </cell>
          <cell r="D20">
            <v>2902.61</v>
          </cell>
          <cell r="E20">
            <v>2866.25</v>
          </cell>
          <cell r="F20">
            <v>2499.71</v>
          </cell>
          <cell r="G20">
            <v>2471.75</v>
          </cell>
          <cell r="H20">
            <v>75.100000000000009</v>
          </cell>
        </row>
        <row r="21">
          <cell r="A21" t="str">
            <v>УФПС Волгоградской области - филиал ФГУП «Почта России»</v>
          </cell>
          <cell r="B21">
            <v>5941.11</v>
          </cell>
          <cell r="C21">
            <v>5941.11</v>
          </cell>
          <cell r="D21">
            <v>5799.88</v>
          </cell>
          <cell r="E21">
            <v>5761.63</v>
          </cell>
          <cell r="F21">
            <v>4850.32</v>
          </cell>
          <cell r="G21">
            <v>4818.57</v>
          </cell>
          <cell r="H21">
            <v>299.06</v>
          </cell>
        </row>
        <row r="22">
          <cell r="A22" t="str">
            <v>УФПС Вологодской области - филиал ФГУП «Почта России»</v>
          </cell>
          <cell r="B22">
            <v>3176.55</v>
          </cell>
          <cell r="C22">
            <v>3176.55</v>
          </cell>
          <cell r="D22">
            <v>3057.8</v>
          </cell>
          <cell r="E22">
            <v>3051.8</v>
          </cell>
          <cell r="F22">
            <v>2650.1</v>
          </cell>
          <cell r="G22">
            <v>2645.1</v>
          </cell>
          <cell r="H22">
            <v>83.7</v>
          </cell>
        </row>
        <row r="23">
          <cell r="A23" t="str">
            <v>УФПС Воронежской области - филиал ФГУП «Почта России»</v>
          </cell>
          <cell r="B23">
            <v>6054.61</v>
          </cell>
          <cell r="C23">
            <v>6054.61</v>
          </cell>
          <cell r="D23">
            <v>5895.55</v>
          </cell>
          <cell r="E23">
            <v>5834.4000000000005</v>
          </cell>
          <cell r="F23">
            <v>5162.96</v>
          </cell>
          <cell r="G23">
            <v>5104.8100000000004</v>
          </cell>
          <cell r="H23">
            <v>151.94</v>
          </cell>
        </row>
        <row r="24">
          <cell r="A24" t="str">
            <v>УФПС г.Москвы - филиал ФГУП «Почта России»</v>
          </cell>
          <cell r="B24">
            <v>16080.4</v>
          </cell>
          <cell r="C24">
            <v>16080.4</v>
          </cell>
          <cell r="D24">
            <v>14507.5</v>
          </cell>
          <cell r="E24">
            <v>14158.5</v>
          </cell>
          <cell r="F24">
            <v>12666</v>
          </cell>
          <cell r="G24">
            <v>12375</v>
          </cell>
          <cell r="H24">
            <v>634.6</v>
          </cell>
        </row>
        <row r="25">
          <cell r="A25" t="str">
            <v>УФПС Еврейской автономной области - филиал ФГУП «Почта России»</v>
          </cell>
          <cell r="B25">
            <v>379.5</v>
          </cell>
          <cell r="C25">
            <v>379.5</v>
          </cell>
          <cell r="D25">
            <v>379.5</v>
          </cell>
          <cell r="E25">
            <v>369.5</v>
          </cell>
          <cell r="F25">
            <v>326</v>
          </cell>
          <cell r="G25">
            <v>316</v>
          </cell>
          <cell r="H25">
            <v>3</v>
          </cell>
        </row>
        <row r="26">
          <cell r="A26" t="str">
            <v>УФПС Забайкальского края – филиал ФГУП «Почта России»</v>
          </cell>
          <cell r="B26">
            <v>2276.2000000000003</v>
          </cell>
          <cell r="C26">
            <v>2276.2000000000003</v>
          </cell>
          <cell r="D26">
            <v>2236.8000000000002</v>
          </cell>
          <cell r="E26">
            <v>2230.3000000000002</v>
          </cell>
          <cell r="F26">
            <v>1768</v>
          </cell>
          <cell r="G26">
            <v>1761.5</v>
          </cell>
          <cell r="H26">
            <v>222.3</v>
          </cell>
        </row>
        <row r="27">
          <cell r="A27" t="str">
            <v>УФПС Ивановской области - филиал ФГУП «Почта России»</v>
          </cell>
          <cell r="B27">
            <v>2635.4</v>
          </cell>
          <cell r="C27">
            <v>2635.4</v>
          </cell>
          <cell r="D27">
            <v>2493.2000000000003</v>
          </cell>
          <cell r="E27">
            <v>2438.9</v>
          </cell>
          <cell r="F27">
            <v>2187.6</v>
          </cell>
          <cell r="G27">
            <v>2142.3000000000002</v>
          </cell>
          <cell r="H27">
            <v>41.6</v>
          </cell>
        </row>
        <row r="28">
          <cell r="A28" t="str">
            <v>УФПС Иркутской области - филиал ФГУП «Почта -России»</v>
          </cell>
          <cell r="B28">
            <v>5488.8</v>
          </cell>
          <cell r="C28">
            <v>5488.8</v>
          </cell>
          <cell r="D28">
            <v>5255.5</v>
          </cell>
          <cell r="E28">
            <v>5157.2</v>
          </cell>
          <cell r="F28">
            <v>4202.3999999999996</v>
          </cell>
          <cell r="G28">
            <v>4122.1000000000004</v>
          </cell>
          <cell r="H28">
            <v>440.1</v>
          </cell>
        </row>
        <row r="29">
          <cell r="A29" t="str">
            <v>УФПС Кабардино-Балкарской Республики - филиал ФГУП «Почта России»</v>
          </cell>
          <cell r="B29">
            <v>1506.24</v>
          </cell>
          <cell r="C29">
            <v>1506.24</v>
          </cell>
          <cell r="D29">
            <v>1464.84</v>
          </cell>
          <cell r="E29">
            <v>1464.84</v>
          </cell>
          <cell r="F29">
            <v>1221.5899999999999</v>
          </cell>
          <cell r="G29">
            <v>1221.5899999999999</v>
          </cell>
          <cell r="H29">
            <v>67.5</v>
          </cell>
        </row>
        <row r="30">
          <cell r="A30" t="str">
            <v>УФПС Калининградской области - филиал ФГУП «Почта России»</v>
          </cell>
          <cell r="B30">
            <v>1770.2</v>
          </cell>
          <cell r="C30">
            <v>1770.2</v>
          </cell>
          <cell r="D30">
            <v>1703.2</v>
          </cell>
          <cell r="E30">
            <v>1691.2</v>
          </cell>
          <cell r="F30">
            <v>1419.8</v>
          </cell>
          <cell r="G30">
            <v>1408.8</v>
          </cell>
          <cell r="H30">
            <v>62.6</v>
          </cell>
        </row>
        <row r="31">
          <cell r="A31" t="str">
            <v>УФПС Калужской области - филиал ФГУП «Почта России»</v>
          </cell>
          <cell r="B31">
            <v>2954.4</v>
          </cell>
          <cell r="C31">
            <v>2954.4</v>
          </cell>
          <cell r="D31">
            <v>2807.2000000000003</v>
          </cell>
          <cell r="E31">
            <v>2832.4</v>
          </cell>
          <cell r="F31">
            <v>2396.5</v>
          </cell>
          <cell r="G31">
            <v>2418.6</v>
          </cell>
          <cell r="H31">
            <v>107.2</v>
          </cell>
        </row>
        <row r="32">
          <cell r="A32" t="str">
            <v>УФПС Камчатского края - филиал ФГУП "Почта России</v>
          </cell>
          <cell r="B32">
            <v>1149.45</v>
          </cell>
          <cell r="C32">
            <v>1149.45</v>
          </cell>
          <cell r="D32">
            <v>1064.68</v>
          </cell>
          <cell r="E32">
            <v>1006.77</v>
          </cell>
          <cell r="F32">
            <v>759.25</v>
          </cell>
          <cell r="G32">
            <v>727.1</v>
          </cell>
          <cell r="H32">
            <v>114.43</v>
          </cell>
        </row>
        <row r="33">
          <cell r="A33" t="str">
            <v>УФПС Карачаево-Черкесской Республики - филиал ФГУП «Почта России»</v>
          </cell>
          <cell r="B33">
            <v>927.9</v>
          </cell>
          <cell r="C33">
            <v>927.9</v>
          </cell>
          <cell r="D33">
            <v>868.1</v>
          </cell>
          <cell r="E33">
            <v>847.65</v>
          </cell>
          <cell r="F33">
            <v>683</v>
          </cell>
          <cell r="G33">
            <v>665.55000000000007</v>
          </cell>
          <cell r="H33">
            <v>56.1</v>
          </cell>
        </row>
        <row r="34">
          <cell r="A34" t="str">
            <v>УФПС Кемеровской области - филиал ФГУП «Почта России»</v>
          </cell>
          <cell r="B34">
            <v>4589.8</v>
          </cell>
          <cell r="C34">
            <v>4589.8</v>
          </cell>
          <cell r="D34">
            <v>4415.6000000000004</v>
          </cell>
          <cell r="E34">
            <v>4408.1000000000004</v>
          </cell>
          <cell r="F34">
            <v>3769.7000000000003</v>
          </cell>
          <cell r="G34">
            <v>3764.2000000000003</v>
          </cell>
          <cell r="H34">
            <v>160.4</v>
          </cell>
        </row>
        <row r="35">
          <cell r="A35" t="str">
            <v>УФПС Кировской области - филиал ФГУП «Почта России»</v>
          </cell>
          <cell r="B35">
            <v>3968.9</v>
          </cell>
          <cell r="C35">
            <v>3968.9</v>
          </cell>
          <cell r="D35">
            <v>3791</v>
          </cell>
          <cell r="E35">
            <v>3714.6</v>
          </cell>
          <cell r="F35">
            <v>3193</v>
          </cell>
          <cell r="G35">
            <v>3123.5</v>
          </cell>
          <cell r="H35">
            <v>233.9</v>
          </cell>
        </row>
        <row r="36">
          <cell r="A36" t="str">
            <v>УФПС Костромской области - филиал ФГУП «Почта России»</v>
          </cell>
          <cell r="B36">
            <v>2014.4</v>
          </cell>
          <cell r="C36">
            <v>2014.4</v>
          </cell>
          <cell r="D36">
            <v>1952.1000000000001</v>
          </cell>
          <cell r="E36">
            <v>1942.4</v>
          </cell>
          <cell r="F36">
            <v>1587.4</v>
          </cell>
          <cell r="G36">
            <v>1580.7</v>
          </cell>
          <cell r="H36">
            <v>121.2</v>
          </cell>
        </row>
        <row r="37">
          <cell r="A37" t="str">
            <v>УФПС Краснодарского края - филиал ФГУП «Почта России»</v>
          </cell>
          <cell r="B37">
            <v>10337.74</v>
          </cell>
          <cell r="C37">
            <v>10337.74</v>
          </cell>
          <cell r="D37">
            <v>10084.960000000001</v>
          </cell>
          <cell r="E37">
            <v>9846.0500000000011</v>
          </cell>
          <cell r="F37">
            <v>8936.26</v>
          </cell>
          <cell r="G37">
            <v>8712.35</v>
          </cell>
          <cell r="H37">
            <v>291.2</v>
          </cell>
        </row>
        <row r="38">
          <cell r="A38" t="str">
            <v>УФПС Красноярского края - филиал ФГУП «Почта России»</v>
          </cell>
          <cell r="B38">
            <v>6617</v>
          </cell>
          <cell r="C38">
            <v>6617</v>
          </cell>
          <cell r="D38">
            <v>6472.7</v>
          </cell>
          <cell r="E38">
            <v>6381.6</v>
          </cell>
          <cell r="F38">
            <v>5140.9000000000005</v>
          </cell>
          <cell r="G38">
            <v>5067.3</v>
          </cell>
          <cell r="H38">
            <v>579.20000000000005</v>
          </cell>
        </row>
        <row r="39">
          <cell r="A39" t="str">
            <v>УФПС Крымского федерального округа - филиал ФГУП "Почта России"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 t="str">
            <v>УФПС Курганской области - филиал ФГУП «Почта России»</v>
          </cell>
          <cell r="B40">
            <v>2767.39</v>
          </cell>
          <cell r="C40">
            <v>2767.39</v>
          </cell>
          <cell r="D40">
            <v>2624.27</v>
          </cell>
          <cell r="E40">
            <v>2548.08</v>
          </cell>
          <cell r="F40">
            <v>2122.7200000000003</v>
          </cell>
          <cell r="G40">
            <v>2064.5300000000002</v>
          </cell>
          <cell r="H40">
            <v>205.8</v>
          </cell>
        </row>
        <row r="41">
          <cell r="A41" t="str">
            <v>УФПС Курской области - филиал ФГУП «Почта России»</v>
          </cell>
          <cell r="B41">
            <v>3032.05</v>
          </cell>
          <cell r="C41">
            <v>3032.05</v>
          </cell>
          <cell r="D41">
            <v>2933.25</v>
          </cell>
          <cell r="E41">
            <v>2933.25</v>
          </cell>
          <cell r="F41">
            <v>2425.1</v>
          </cell>
          <cell r="G41">
            <v>2425.1</v>
          </cell>
          <cell r="H41">
            <v>166.5</v>
          </cell>
        </row>
        <row r="42">
          <cell r="A42" t="str">
            <v>УФПС Липецкой области - филиал ФГУП «Почта России»</v>
          </cell>
          <cell r="B42">
            <v>2583.4</v>
          </cell>
          <cell r="C42">
            <v>2583.4</v>
          </cell>
          <cell r="D42">
            <v>2454.0500000000002</v>
          </cell>
          <cell r="E42">
            <v>2427.85</v>
          </cell>
          <cell r="F42">
            <v>2120.35</v>
          </cell>
          <cell r="G42">
            <v>2096.15</v>
          </cell>
          <cell r="H42">
            <v>105.2</v>
          </cell>
        </row>
        <row r="43">
          <cell r="A43" t="str">
            <v>УФПС Магаданской области - филиал ФГУП «Почта России»</v>
          </cell>
          <cell r="B43">
            <v>499.8</v>
          </cell>
          <cell r="C43">
            <v>499.8</v>
          </cell>
          <cell r="D43">
            <v>439.8</v>
          </cell>
          <cell r="E43">
            <v>427.8</v>
          </cell>
          <cell r="F43">
            <v>322.25</v>
          </cell>
          <cell r="G43">
            <v>311.25</v>
          </cell>
          <cell r="H43">
            <v>42.050000000000004</v>
          </cell>
        </row>
        <row r="44">
          <cell r="A44" t="str">
            <v>УФПС Московской области - филиал ФГУП «Почта России»</v>
          </cell>
          <cell r="B44">
            <v>10498.6</v>
          </cell>
          <cell r="C44">
            <v>10498.6</v>
          </cell>
          <cell r="D44">
            <v>10172.300000000001</v>
          </cell>
          <cell r="E44">
            <v>9970.5</v>
          </cell>
          <cell r="F44">
            <v>8934.5</v>
          </cell>
          <cell r="G44">
            <v>8750.7000000000007</v>
          </cell>
          <cell r="H44">
            <v>330.8</v>
          </cell>
        </row>
        <row r="45">
          <cell r="A45" t="str">
            <v>УФПС Мурманской области – филиал ФГУП «Почта России»</v>
          </cell>
          <cell r="B45">
            <v>1657.3</v>
          </cell>
          <cell r="C45">
            <v>1657.3</v>
          </cell>
          <cell r="D45">
            <v>1564.6000000000001</v>
          </cell>
          <cell r="E45">
            <v>1491</v>
          </cell>
          <cell r="F45">
            <v>1252.8</v>
          </cell>
          <cell r="G45">
            <v>1185.8</v>
          </cell>
          <cell r="H45">
            <v>115.3</v>
          </cell>
        </row>
        <row r="46">
          <cell r="A46" t="str">
            <v>УФПС Ненецкого автономного округа – филиал ФГУП «Почта России»</v>
          </cell>
          <cell r="B46">
            <v>172</v>
          </cell>
          <cell r="C46">
            <v>172</v>
          </cell>
          <cell r="D46">
            <v>165.6</v>
          </cell>
          <cell r="E46">
            <v>165.6</v>
          </cell>
          <cell r="F46">
            <v>127.10000000000001</v>
          </cell>
          <cell r="G46">
            <v>127.10000000000001</v>
          </cell>
          <cell r="H46">
            <v>16.5</v>
          </cell>
        </row>
        <row r="47">
          <cell r="A47" t="str">
            <v>УФПС Нижегородской области – филиал ФГУП «Почта России»</v>
          </cell>
          <cell r="B47">
            <v>8162.2</v>
          </cell>
          <cell r="C47">
            <v>8162.2</v>
          </cell>
          <cell r="D47">
            <v>7737.4000000000005</v>
          </cell>
          <cell r="E47">
            <v>7634.4000000000005</v>
          </cell>
          <cell r="F47">
            <v>6735.7</v>
          </cell>
          <cell r="G47">
            <v>6648.7</v>
          </cell>
          <cell r="H47">
            <v>307.90000000000003</v>
          </cell>
        </row>
        <row r="48">
          <cell r="A48" t="str">
            <v>УФПС Новгородской области - филиал ФГУП «Почта России»</v>
          </cell>
          <cell r="B48">
            <v>2034.8500000000001</v>
          </cell>
          <cell r="C48">
            <v>2034.8500000000001</v>
          </cell>
          <cell r="D48">
            <v>1881.95</v>
          </cell>
          <cell r="E48">
            <v>1856.95</v>
          </cell>
          <cell r="F48">
            <v>1549.25</v>
          </cell>
          <cell r="G48">
            <v>1528.25</v>
          </cell>
          <cell r="H48">
            <v>112.4</v>
          </cell>
        </row>
        <row r="49">
          <cell r="A49" t="str">
            <v>УФПС Новосибирской области – филиал ФГУП «Почта России»</v>
          </cell>
          <cell r="B49">
            <v>4558.13</v>
          </cell>
          <cell r="C49">
            <v>4558.13</v>
          </cell>
          <cell r="D49">
            <v>4448.9000000000005</v>
          </cell>
          <cell r="E49">
            <v>4341.3500000000004</v>
          </cell>
          <cell r="F49">
            <v>3836.5</v>
          </cell>
          <cell r="G49">
            <v>3738.9</v>
          </cell>
          <cell r="H49">
            <v>112.4</v>
          </cell>
        </row>
        <row r="50">
          <cell r="A50" t="str">
            <v>УФПС Омской области – филиал ФГУП «Почта России»</v>
          </cell>
          <cell r="B50">
            <v>4570.29</v>
          </cell>
          <cell r="C50">
            <v>4570.29</v>
          </cell>
          <cell r="D50">
            <v>4379.3900000000003</v>
          </cell>
          <cell r="E50">
            <v>4103.6900000000005</v>
          </cell>
          <cell r="F50">
            <v>3596.79</v>
          </cell>
          <cell r="G50">
            <v>3349.89</v>
          </cell>
          <cell r="H50">
            <v>270.35000000000002</v>
          </cell>
        </row>
        <row r="51">
          <cell r="A51" t="str">
            <v>УФПС Оренбургской области - филиал ФГУП «Почта России»</v>
          </cell>
          <cell r="B51">
            <v>5056.79</v>
          </cell>
          <cell r="C51">
            <v>5056.79</v>
          </cell>
          <cell r="D51">
            <v>5021.29</v>
          </cell>
          <cell r="E51">
            <v>5018.79</v>
          </cell>
          <cell r="F51">
            <v>4354.63</v>
          </cell>
          <cell r="G51">
            <v>4352.13</v>
          </cell>
          <cell r="H51">
            <v>286.66000000000003</v>
          </cell>
        </row>
        <row r="52">
          <cell r="A52" t="str">
            <v>УФПС Орловской области – филиал ФГУП «Почта России»</v>
          </cell>
          <cell r="B52">
            <v>2448.38</v>
          </cell>
          <cell r="C52">
            <v>2448.38</v>
          </cell>
          <cell r="D52">
            <v>2387.3000000000002</v>
          </cell>
          <cell r="E52">
            <v>2383.9500000000003</v>
          </cell>
          <cell r="F52">
            <v>2065.3000000000002</v>
          </cell>
          <cell r="G52">
            <v>2062.9499999999998</v>
          </cell>
          <cell r="H52">
            <v>110.25</v>
          </cell>
        </row>
        <row r="53">
          <cell r="A53" t="str">
            <v>УФПС Пензенской области – филиал ФГУП «Почта России»</v>
          </cell>
          <cell r="B53">
            <v>3431.39</v>
          </cell>
          <cell r="C53">
            <v>3431.39</v>
          </cell>
          <cell r="D53">
            <v>3265.28</v>
          </cell>
          <cell r="E53">
            <v>3200.8</v>
          </cell>
          <cell r="F53">
            <v>2837.93</v>
          </cell>
          <cell r="G53">
            <v>2780.4500000000003</v>
          </cell>
          <cell r="H53">
            <v>102.10000000000001</v>
          </cell>
        </row>
        <row r="54">
          <cell r="A54" t="str">
            <v>УФПС Пермского края - филиал ФГУП «Почта России»</v>
          </cell>
          <cell r="B54">
            <v>5108.7</v>
          </cell>
          <cell r="C54">
            <v>5108.7</v>
          </cell>
          <cell r="D54">
            <v>4951.9400000000005</v>
          </cell>
          <cell r="E54">
            <v>4843.49</v>
          </cell>
          <cell r="F54">
            <v>4286.04</v>
          </cell>
          <cell r="G54">
            <v>4187.59</v>
          </cell>
          <cell r="H54">
            <v>185.9</v>
          </cell>
        </row>
        <row r="55">
          <cell r="A55" t="str">
            <v>УФПС Приморского края – филиал ФГУП «Почта России»</v>
          </cell>
          <cell r="B55">
            <v>5073.1900000000005</v>
          </cell>
          <cell r="C55">
            <v>5073.1900000000005</v>
          </cell>
          <cell r="D55">
            <v>4854.68</v>
          </cell>
          <cell r="E55">
            <v>4755.18</v>
          </cell>
          <cell r="F55">
            <v>4007.38</v>
          </cell>
          <cell r="G55">
            <v>3925.73</v>
          </cell>
          <cell r="H55">
            <v>319.55</v>
          </cell>
        </row>
        <row r="56">
          <cell r="A56" t="str">
            <v>УФПС Псковской области – филиал ФГУП «Почта России»</v>
          </cell>
          <cell r="B56">
            <v>2368.92</v>
          </cell>
          <cell r="C56">
            <v>2368.92</v>
          </cell>
          <cell r="D56">
            <v>2285.92</v>
          </cell>
          <cell r="E56">
            <v>2252.2200000000003</v>
          </cell>
          <cell r="F56">
            <v>1961.08</v>
          </cell>
          <cell r="G56">
            <v>1931.38</v>
          </cell>
          <cell r="H56">
            <v>108.84</v>
          </cell>
        </row>
        <row r="57">
          <cell r="A57" t="str">
            <v>УФПС Республики Адыгея - филиал ФГУП «Почта России»</v>
          </cell>
          <cell r="B57">
            <v>876.33</v>
          </cell>
          <cell r="C57">
            <v>876.33</v>
          </cell>
          <cell r="D57">
            <v>858.19</v>
          </cell>
          <cell r="E57">
            <v>841.49</v>
          </cell>
          <cell r="F57">
            <v>751.19</v>
          </cell>
          <cell r="G57">
            <v>737.49</v>
          </cell>
          <cell r="H57">
            <v>53</v>
          </cell>
        </row>
        <row r="58">
          <cell r="A58" t="str">
            <v>УФПС Республики Алтай - филиал ФГУП «Почта России»</v>
          </cell>
          <cell r="B58">
            <v>624.20000000000005</v>
          </cell>
          <cell r="C58">
            <v>624.20000000000005</v>
          </cell>
          <cell r="D58">
            <v>606.20000000000005</v>
          </cell>
          <cell r="E58">
            <v>597</v>
          </cell>
          <cell r="F58">
            <v>446.5</v>
          </cell>
          <cell r="G58">
            <v>443.5</v>
          </cell>
          <cell r="H58">
            <v>72.7</v>
          </cell>
        </row>
        <row r="59">
          <cell r="A59" t="str">
            <v>УФПС Республики Башкортостан - филиал ФГУП «Почта России»</v>
          </cell>
          <cell r="B59">
            <v>8153.9000000000005</v>
          </cell>
          <cell r="C59">
            <v>8153.9000000000005</v>
          </cell>
          <cell r="D59">
            <v>8063.67</v>
          </cell>
          <cell r="E59">
            <v>8063.67</v>
          </cell>
          <cell r="F59">
            <v>7072.47</v>
          </cell>
          <cell r="G59">
            <v>7072.47</v>
          </cell>
          <cell r="H59">
            <v>316.2</v>
          </cell>
        </row>
        <row r="60">
          <cell r="A60" t="str">
            <v>УФПС Республики Бурятия - филиал ФГУП «Почта России»</v>
          </cell>
          <cell r="B60">
            <v>1870.05</v>
          </cell>
          <cell r="C60">
            <v>1870.05</v>
          </cell>
          <cell r="D60">
            <v>1855.55</v>
          </cell>
          <cell r="E60">
            <v>1855.55</v>
          </cell>
          <cell r="F60">
            <v>1504.7</v>
          </cell>
          <cell r="G60">
            <v>1504.7</v>
          </cell>
          <cell r="H60">
            <v>122.60000000000001</v>
          </cell>
        </row>
        <row r="61">
          <cell r="A61" t="str">
            <v>УФПС Республики Дагестан - филиал ФГУП «Почта России»</v>
          </cell>
          <cell r="B61">
            <v>2440.5</v>
          </cell>
          <cell r="C61">
            <v>2440.5</v>
          </cell>
          <cell r="D61">
            <v>2440.5</v>
          </cell>
          <cell r="E61">
            <v>2439.5</v>
          </cell>
          <cell r="F61">
            <v>2214</v>
          </cell>
          <cell r="G61">
            <v>2213</v>
          </cell>
          <cell r="H61">
            <v>27.5</v>
          </cell>
        </row>
        <row r="62">
          <cell r="A62" t="str">
            <v>УФПС Республики Ингушетия - филиал ФГУП «Почта России»</v>
          </cell>
          <cell r="B62">
            <v>464</v>
          </cell>
          <cell r="C62">
            <v>464</v>
          </cell>
          <cell r="D62">
            <v>460</v>
          </cell>
          <cell r="E62">
            <v>456</v>
          </cell>
          <cell r="F62">
            <v>361</v>
          </cell>
          <cell r="G62">
            <v>361</v>
          </cell>
          <cell r="H62">
            <v>2</v>
          </cell>
        </row>
        <row r="63">
          <cell r="A63" t="str">
            <v>УФПС Республики Калмыкия - филиал ФГУП «Почта России»</v>
          </cell>
          <cell r="B63">
            <v>738.35</v>
          </cell>
          <cell r="C63">
            <v>738.35</v>
          </cell>
          <cell r="D63">
            <v>734.35</v>
          </cell>
          <cell r="E63">
            <v>734.35</v>
          </cell>
          <cell r="F63">
            <v>557.9</v>
          </cell>
          <cell r="G63">
            <v>557.9</v>
          </cell>
          <cell r="H63">
            <v>65.45</v>
          </cell>
        </row>
        <row r="64">
          <cell r="A64" t="str">
            <v>УФПС Республики Карелия - филиал ФГУП «Почта России»</v>
          </cell>
          <cell r="B64">
            <v>1862.2</v>
          </cell>
          <cell r="C64">
            <v>1862.2</v>
          </cell>
          <cell r="D64">
            <v>1789.9</v>
          </cell>
          <cell r="E64">
            <v>1789.8</v>
          </cell>
          <cell r="F64">
            <v>1480.3</v>
          </cell>
          <cell r="G64">
            <v>1480.2</v>
          </cell>
          <cell r="H64">
            <v>103.60000000000001</v>
          </cell>
        </row>
        <row r="65">
          <cell r="A65" t="str">
            <v>УФПС Республики Коми - филиал ФГУП «Почта России»</v>
          </cell>
          <cell r="B65">
            <v>2860.65</v>
          </cell>
          <cell r="C65">
            <v>2860.65</v>
          </cell>
          <cell r="D65">
            <v>2721.15</v>
          </cell>
          <cell r="E65">
            <v>2581.15</v>
          </cell>
          <cell r="F65">
            <v>2326.6</v>
          </cell>
          <cell r="G65">
            <v>2215.6</v>
          </cell>
          <cell r="H65">
            <v>137.5</v>
          </cell>
        </row>
        <row r="66">
          <cell r="A66" t="str">
            <v>УФПС Республики Марий Эл – филиал ФГУП «Почта России»</v>
          </cell>
          <cell r="B66">
            <v>1573.8</v>
          </cell>
          <cell r="C66">
            <v>1573.8</v>
          </cell>
          <cell r="D66">
            <v>1532.1000000000001</v>
          </cell>
          <cell r="E66">
            <v>1453.1000000000001</v>
          </cell>
          <cell r="F66">
            <v>1353.4</v>
          </cell>
          <cell r="G66">
            <v>1287.4000000000001</v>
          </cell>
          <cell r="H66">
            <v>22.2</v>
          </cell>
        </row>
        <row r="67">
          <cell r="A67" t="str">
            <v>УФПС Республики Мордовия – филиал ФГУП «Почта России»</v>
          </cell>
          <cell r="B67">
            <v>2384.64</v>
          </cell>
          <cell r="C67">
            <v>2384.64</v>
          </cell>
          <cell r="D67">
            <v>2310.71</v>
          </cell>
          <cell r="E67">
            <v>2282.91</v>
          </cell>
          <cell r="F67">
            <v>1881.01</v>
          </cell>
          <cell r="G67">
            <v>1860.21</v>
          </cell>
          <cell r="H67">
            <v>152.70000000000002</v>
          </cell>
        </row>
        <row r="68">
          <cell r="A68" t="str">
            <v>УФПС Республики Саха (Якутия) – филиал ФГУП «Почта России»</v>
          </cell>
          <cell r="B68">
            <v>2209.44</v>
          </cell>
          <cell r="C68">
            <v>2209.44</v>
          </cell>
          <cell r="D68">
            <v>2123.59</v>
          </cell>
          <cell r="E68">
            <v>1990.0900000000001</v>
          </cell>
          <cell r="F68">
            <v>1763.54</v>
          </cell>
          <cell r="G68">
            <v>1651.04</v>
          </cell>
          <cell r="H68">
            <v>100.05</v>
          </cell>
        </row>
        <row r="69">
          <cell r="A69" t="str">
            <v>УФПС Республики Северная Осетия-Алания - филиал ФГУП «Почта России»</v>
          </cell>
          <cell r="B69">
            <v>1256.2</v>
          </cell>
          <cell r="C69">
            <v>1256.2</v>
          </cell>
          <cell r="D69">
            <v>1238.2</v>
          </cell>
          <cell r="E69">
            <v>1229.2</v>
          </cell>
          <cell r="F69">
            <v>1049.7</v>
          </cell>
          <cell r="G69">
            <v>1046.7</v>
          </cell>
          <cell r="H69">
            <v>37.5</v>
          </cell>
        </row>
        <row r="70">
          <cell r="A70" t="str">
            <v>УФПС Республики Тыва - филиал ФГУП «Почта России»</v>
          </cell>
          <cell r="B70">
            <v>646</v>
          </cell>
          <cell r="C70">
            <v>646</v>
          </cell>
          <cell r="D70">
            <v>635</v>
          </cell>
          <cell r="E70">
            <v>635</v>
          </cell>
          <cell r="F70">
            <v>495</v>
          </cell>
          <cell r="G70">
            <v>495</v>
          </cell>
          <cell r="H70">
            <v>32</v>
          </cell>
        </row>
        <row r="71">
          <cell r="A71" t="str">
            <v>УФПС Республики Хакасия - филиал ФГУП «Почта России»</v>
          </cell>
          <cell r="B71">
            <v>985.6</v>
          </cell>
          <cell r="C71">
            <v>985.6</v>
          </cell>
          <cell r="D71">
            <v>970.1</v>
          </cell>
          <cell r="E71">
            <v>965.1</v>
          </cell>
          <cell r="F71">
            <v>824.1</v>
          </cell>
          <cell r="G71">
            <v>821.1</v>
          </cell>
          <cell r="H71">
            <v>30.5</v>
          </cell>
        </row>
        <row r="72">
          <cell r="A72" t="str">
            <v>УФПС Ростовской области - филиал ФГУП «Почта России»</v>
          </cell>
          <cell r="B72">
            <v>7651.9800000000005</v>
          </cell>
          <cell r="C72">
            <v>7651.9800000000005</v>
          </cell>
          <cell r="D72">
            <v>7432.7</v>
          </cell>
          <cell r="E72">
            <v>7418.06</v>
          </cell>
          <cell r="F72">
            <v>6370.79</v>
          </cell>
          <cell r="G72">
            <v>6357.1500000000005</v>
          </cell>
          <cell r="H72">
            <v>415.56</v>
          </cell>
        </row>
        <row r="73">
          <cell r="A73" t="str">
            <v>УФПС Рязанской области - филиал ФГУП «Почта России»</v>
          </cell>
          <cell r="B73">
            <v>3085.4500000000003</v>
          </cell>
          <cell r="C73">
            <v>3085.4500000000003</v>
          </cell>
          <cell r="D73">
            <v>2946.25</v>
          </cell>
          <cell r="E73">
            <v>2904.4500000000003</v>
          </cell>
          <cell r="F73">
            <v>2569.4</v>
          </cell>
          <cell r="G73">
            <v>2528.6</v>
          </cell>
          <cell r="H73">
            <v>109.60000000000001</v>
          </cell>
        </row>
        <row r="74">
          <cell r="A74" t="str">
            <v>УФПС Самарской области - филиал ФГУП « Почта России»</v>
          </cell>
          <cell r="B74">
            <v>6099.35</v>
          </cell>
          <cell r="C74">
            <v>6099.35</v>
          </cell>
          <cell r="D74">
            <v>5977.05</v>
          </cell>
          <cell r="E74">
            <v>5970.6500000000005</v>
          </cell>
          <cell r="F74">
            <v>5215.03</v>
          </cell>
          <cell r="G74">
            <v>5208.63</v>
          </cell>
          <cell r="H74">
            <v>213.02</v>
          </cell>
        </row>
        <row r="75">
          <cell r="A75" t="str">
            <v>УФПС Санкт-Петербурга и Ленинградской области - филиал ФГУП «Почта России»</v>
          </cell>
          <cell r="B75">
            <v>11965.6</v>
          </cell>
          <cell r="C75">
            <v>11965.6</v>
          </cell>
          <cell r="D75">
            <v>11163.635</v>
          </cell>
          <cell r="E75">
            <v>10715.823</v>
          </cell>
          <cell r="F75">
            <v>9691.0850000000009</v>
          </cell>
          <cell r="G75">
            <v>9282.023000000001</v>
          </cell>
          <cell r="H75">
            <v>525.79999999999995</v>
          </cell>
        </row>
        <row r="76">
          <cell r="A76" t="str">
            <v>УФПС Саратовской области - филиал ФГУП «Почта России»</v>
          </cell>
          <cell r="B76">
            <v>5567.64</v>
          </cell>
          <cell r="C76">
            <v>5567.64</v>
          </cell>
          <cell r="D76">
            <v>5471.3</v>
          </cell>
          <cell r="E76">
            <v>5428</v>
          </cell>
          <cell r="F76">
            <v>4723.7</v>
          </cell>
          <cell r="G76">
            <v>4686.9000000000005</v>
          </cell>
          <cell r="H76">
            <v>345.1</v>
          </cell>
        </row>
        <row r="77">
          <cell r="A77" t="str">
            <v>УФПС Сахалинской области - филиал ФГУП «Почта России»</v>
          </cell>
          <cell r="B77">
            <v>1688.53</v>
          </cell>
          <cell r="C77">
            <v>1688.53</v>
          </cell>
          <cell r="D77">
            <v>1616.83</v>
          </cell>
          <cell r="E77">
            <v>1566.93</v>
          </cell>
          <cell r="F77">
            <v>1246.43</v>
          </cell>
          <cell r="G77">
            <v>1206.53</v>
          </cell>
          <cell r="H77">
            <v>99.4</v>
          </cell>
        </row>
        <row r="78">
          <cell r="A78" t="str">
            <v>УФПС Свердловской области - филиал ФГУП «Почта России»</v>
          </cell>
          <cell r="B78">
            <v>6399.29</v>
          </cell>
          <cell r="C78">
            <v>6399.29</v>
          </cell>
          <cell r="D78">
            <v>6046.07</v>
          </cell>
          <cell r="E78">
            <v>6042.57</v>
          </cell>
          <cell r="F78">
            <v>5310.8</v>
          </cell>
          <cell r="G78">
            <v>5307.3</v>
          </cell>
          <cell r="H78">
            <v>181.9</v>
          </cell>
        </row>
        <row r="79">
          <cell r="A79" t="str">
            <v>УФПС Смоленской области - филиал ФГУП «Почта России»</v>
          </cell>
          <cell r="B79">
            <v>2606.3000000000002</v>
          </cell>
          <cell r="C79">
            <v>2606.3000000000002</v>
          </cell>
          <cell r="D79">
            <v>2504.64</v>
          </cell>
          <cell r="E79">
            <v>2501.64</v>
          </cell>
          <cell r="F79">
            <v>2144.33</v>
          </cell>
          <cell r="G79">
            <v>2141.33</v>
          </cell>
          <cell r="H79">
            <v>115.06</v>
          </cell>
        </row>
        <row r="80">
          <cell r="A80" t="str">
            <v>УФПС Ставропольского края - филиал ФГУП «Почта России»</v>
          </cell>
          <cell r="B80">
            <v>4573.5</v>
          </cell>
          <cell r="C80">
            <v>4570.5</v>
          </cell>
          <cell r="D80">
            <v>4518.7</v>
          </cell>
          <cell r="E80">
            <v>4477</v>
          </cell>
          <cell r="F80">
            <v>3838.7000000000003</v>
          </cell>
          <cell r="G80">
            <v>3800</v>
          </cell>
          <cell r="H80">
            <v>86.5</v>
          </cell>
        </row>
        <row r="81">
          <cell r="A81" t="str">
            <v>УФПС Тамбовской области - филиал ФГУП «Почта России»</v>
          </cell>
          <cell r="B81">
            <v>2800.35</v>
          </cell>
          <cell r="C81">
            <v>2800.35</v>
          </cell>
          <cell r="D81">
            <v>2678.6</v>
          </cell>
          <cell r="E81">
            <v>2586.8000000000002</v>
          </cell>
          <cell r="F81">
            <v>2298.8000000000002</v>
          </cell>
          <cell r="G81">
            <v>2222</v>
          </cell>
          <cell r="H81">
            <v>81.8</v>
          </cell>
        </row>
        <row r="82">
          <cell r="A82" t="str">
            <v>УФПС Тверской области - филиал ФГУП «Почта России»</v>
          </cell>
          <cell r="B82">
            <v>5026.1000000000004</v>
          </cell>
          <cell r="C82">
            <v>5026.1000000000004</v>
          </cell>
          <cell r="D82">
            <v>4863.5</v>
          </cell>
          <cell r="E82">
            <v>4831.7</v>
          </cell>
          <cell r="F82">
            <v>4056.2000000000003</v>
          </cell>
          <cell r="G82">
            <v>4027.9</v>
          </cell>
          <cell r="H82">
            <v>267.8</v>
          </cell>
        </row>
        <row r="83">
          <cell r="A83" t="str">
            <v>УФПС Томской области - филиал ФГУП «Почта России»</v>
          </cell>
          <cell r="B83">
            <v>2225.8000000000002</v>
          </cell>
          <cell r="C83">
            <v>2225.8000000000002</v>
          </cell>
          <cell r="D83">
            <v>2204</v>
          </cell>
          <cell r="E83">
            <v>2204</v>
          </cell>
          <cell r="F83">
            <v>1819.7</v>
          </cell>
          <cell r="G83">
            <v>1819.7</v>
          </cell>
          <cell r="H83">
            <v>151.80000000000001</v>
          </cell>
        </row>
        <row r="84">
          <cell r="A84" t="str">
            <v>УФПС Тульской области - филиал ФГУП «Почта России»</v>
          </cell>
          <cell r="B84">
            <v>3520.27</v>
          </cell>
          <cell r="C84">
            <v>3520.27</v>
          </cell>
          <cell r="D84">
            <v>3274.23</v>
          </cell>
          <cell r="E84">
            <v>3228.9700000000003</v>
          </cell>
          <cell r="F84">
            <v>2895.59</v>
          </cell>
          <cell r="G84">
            <v>2854.83</v>
          </cell>
          <cell r="H84">
            <v>77.67</v>
          </cell>
        </row>
        <row r="85">
          <cell r="A85" t="str">
            <v>УФПС Тюменской области - филиал ФГУП «Почта России»</v>
          </cell>
          <cell r="B85">
            <v>2773.6</v>
          </cell>
          <cell r="C85">
            <v>2773.6</v>
          </cell>
          <cell r="D85">
            <v>2745.3</v>
          </cell>
          <cell r="E85">
            <v>2745.3</v>
          </cell>
          <cell r="F85">
            <v>2389.3000000000002</v>
          </cell>
          <cell r="G85">
            <v>2389.3000000000002</v>
          </cell>
          <cell r="H85">
            <v>88</v>
          </cell>
        </row>
        <row r="86">
          <cell r="A86" t="str">
            <v>УФПС Удмуртской Республики - филиал ФГУП «Почта России»</v>
          </cell>
          <cell r="B86">
            <v>3703.8</v>
          </cell>
          <cell r="C86">
            <v>3703.8</v>
          </cell>
          <cell r="D86">
            <v>3531.5</v>
          </cell>
          <cell r="E86">
            <v>3489.9</v>
          </cell>
          <cell r="F86">
            <v>2837.1</v>
          </cell>
          <cell r="G86">
            <v>2815.5</v>
          </cell>
          <cell r="H86">
            <v>160.4</v>
          </cell>
        </row>
        <row r="87">
          <cell r="A87" t="str">
            <v>УФПС Ульяновской области - филиал ФГУП «Почта России»</v>
          </cell>
          <cell r="B87">
            <v>3100.75</v>
          </cell>
          <cell r="C87">
            <v>3100.75</v>
          </cell>
          <cell r="D87">
            <v>3047.25</v>
          </cell>
          <cell r="E87">
            <v>3007.75</v>
          </cell>
          <cell r="F87">
            <v>2598.4</v>
          </cell>
          <cell r="G87">
            <v>2572.9</v>
          </cell>
          <cell r="H87">
            <v>116.10000000000001</v>
          </cell>
        </row>
        <row r="88">
          <cell r="A88" t="str">
            <v>УФПС Хабаровского края - филиал ФГУП «Почта России»</v>
          </cell>
          <cell r="B88">
            <v>2683.1</v>
          </cell>
          <cell r="C88">
            <v>2683.1</v>
          </cell>
          <cell r="D88">
            <v>2506.2000000000003</v>
          </cell>
          <cell r="E88">
            <v>2334</v>
          </cell>
          <cell r="F88">
            <v>2192.3000000000002</v>
          </cell>
          <cell r="G88">
            <v>2024.1000000000001</v>
          </cell>
          <cell r="H88">
            <v>69.900000000000006</v>
          </cell>
        </row>
        <row r="89">
          <cell r="A89" t="str">
            <v>УФПС Ханты-Мансийского автономного округа - Югра - филиал ФГУП «Почта России»</v>
          </cell>
          <cell r="B89">
            <v>2637.85</v>
          </cell>
          <cell r="C89">
            <v>2637.85</v>
          </cell>
          <cell r="D89">
            <v>2546.65</v>
          </cell>
          <cell r="E89">
            <v>2472.85</v>
          </cell>
          <cell r="F89">
            <v>2143.9</v>
          </cell>
          <cell r="G89">
            <v>2081.1</v>
          </cell>
          <cell r="H89">
            <v>88</v>
          </cell>
        </row>
        <row r="90">
          <cell r="A90" t="str">
            <v>УФПС Челябинской области - филиал ФГУП «Почта России»</v>
          </cell>
          <cell r="B90">
            <v>6129.7</v>
          </cell>
          <cell r="C90">
            <v>6129.7</v>
          </cell>
          <cell r="D90">
            <v>5917.35</v>
          </cell>
          <cell r="E90">
            <v>5867.5</v>
          </cell>
          <cell r="F90">
            <v>4970.1500000000005</v>
          </cell>
          <cell r="G90">
            <v>4926.3</v>
          </cell>
          <cell r="H90">
            <v>325.2</v>
          </cell>
        </row>
        <row r="91">
          <cell r="A91" t="str">
            <v>УФПС Чеченской Республики - филиал ФГУП «Почта России»</v>
          </cell>
          <cell r="B91">
            <v>862</v>
          </cell>
          <cell r="C91">
            <v>862</v>
          </cell>
          <cell r="D91">
            <v>857</v>
          </cell>
          <cell r="E91">
            <v>817.5</v>
          </cell>
          <cell r="F91">
            <v>684</v>
          </cell>
          <cell r="G91">
            <v>648.5</v>
          </cell>
          <cell r="H91">
            <v>57</v>
          </cell>
        </row>
        <row r="92">
          <cell r="A92" t="str">
            <v>УФПС Чувашской Республики - филиал ФГУП «Почта России»</v>
          </cell>
          <cell r="B92">
            <v>2777</v>
          </cell>
          <cell r="C92">
            <v>2777</v>
          </cell>
          <cell r="D92">
            <v>2678.25</v>
          </cell>
          <cell r="E92">
            <v>2657.25</v>
          </cell>
          <cell r="F92">
            <v>2327.85</v>
          </cell>
          <cell r="G92">
            <v>2313.85</v>
          </cell>
          <cell r="H92">
            <v>112.9</v>
          </cell>
        </row>
        <row r="93">
          <cell r="A93" t="str">
            <v>УФПС Чукотского автономного округа - филиал ФГУП «Почта России»</v>
          </cell>
          <cell r="B93">
            <v>351.06</v>
          </cell>
          <cell r="C93">
            <v>351.06</v>
          </cell>
          <cell r="D93">
            <v>320.56</v>
          </cell>
          <cell r="E93">
            <v>298.56</v>
          </cell>
          <cell r="F93">
            <v>235.76</v>
          </cell>
          <cell r="G93">
            <v>217.76</v>
          </cell>
          <cell r="H93">
            <v>26.400000000000002</v>
          </cell>
        </row>
        <row r="94">
          <cell r="A94" t="str">
            <v>УФПС Ямало-Ненецкого автономного округа - филиал ФГУП «Почта России»</v>
          </cell>
          <cell r="B94">
            <v>1200.53</v>
          </cell>
          <cell r="C94">
            <v>1200.53</v>
          </cell>
          <cell r="D94">
            <v>1076.53</v>
          </cell>
          <cell r="E94">
            <v>1026.53</v>
          </cell>
          <cell r="F94">
            <v>872.53</v>
          </cell>
          <cell r="G94">
            <v>830.53</v>
          </cell>
          <cell r="H94">
            <v>46</v>
          </cell>
        </row>
        <row r="95">
          <cell r="A95" t="str">
            <v>УФПС Ярославской области - филиал ФГУП «Почта России»</v>
          </cell>
          <cell r="B95">
            <v>2823.9</v>
          </cell>
          <cell r="C95">
            <v>2823.9</v>
          </cell>
          <cell r="D95">
            <v>2686.8</v>
          </cell>
          <cell r="E95">
            <v>2659.9</v>
          </cell>
          <cell r="F95">
            <v>2263.9</v>
          </cell>
          <cell r="G95">
            <v>2241</v>
          </cell>
          <cell r="H95">
            <v>159.4</v>
          </cell>
        </row>
        <row r="96">
          <cell r="A96" t="str">
            <v>ФГУП "Почта России"</v>
          </cell>
          <cell r="B96">
            <v>1642.7</v>
          </cell>
          <cell r="C96">
            <v>1642.7</v>
          </cell>
          <cell r="D96">
            <v>1228.2</v>
          </cell>
          <cell r="E96">
            <v>1170.2</v>
          </cell>
          <cell r="F96">
            <v>30</v>
          </cell>
          <cell r="G96">
            <v>30</v>
          </cell>
          <cell r="H96">
            <v>23</v>
          </cell>
        </row>
        <row r="97">
          <cell r="A97" t="str">
            <v>Филиал "Обособленные подразделения Аппарата управления"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 t="str">
            <v>ЦАИТС - филиал ФГУП «Почта России»</v>
          </cell>
          <cell r="B98">
            <v>53</v>
          </cell>
          <cell r="C98">
            <v>53</v>
          </cell>
          <cell r="D98">
            <v>38</v>
          </cell>
          <cell r="E98">
            <v>37</v>
          </cell>
          <cell r="F98">
            <v>0</v>
          </cell>
          <cell r="G98">
            <v>0</v>
          </cell>
          <cell r="H98">
            <v>2</v>
          </cell>
        </row>
      </sheetData>
      <sheetData sheetId="13">
        <row r="4">
          <cell r="B4" t="str">
            <v>"EMS-Почта России" - филиал ФГУП "Почта России"</v>
          </cell>
        </row>
        <row r="8">
          <cell r="B8" t="str">
            <v>Международный почтамт - филиал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</row>
        <row r="9">
          <cell r="B9" t="str">
            <v>Пансионат "Почтовик"</v>
          </cell>
          <cell r="C9">
            <v>1</v>
          </cell>
          <cell r="D9">
            <v>1</v>
          </cell>
          <cell r="E9">
            <v>1</v>
          </cell>
          <cell r="F9">
            <v>1</v>
          </cell>
          <cell r="G9">
            <v>0</v>
          </cell>
        </row>
        <row r="10">
          <cell r="B10" t="str">
            <v>Пансионат "Утро"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</row>
        <row r="11">
          <cell r="B11" t="str">
            <v>Пост Центрум - филиал ФГУП "Почта России"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</row>
        <row r="12">
          <cell r="B12" t="str">
            <v>УФПС "Татарстан почтасы" - филиал ФГУП "Почта России"</v>
          </cell>
          <cell r="C12">
            <v>84</v>
          </cell>
          <cell r="D12">
            <v>499</v>
          </cell>
          <cell r="E12">
            <v>114</v>
          </cell>
          <cell r="F12">
            <v>347</v>
          </cell>
          <cell r="G12">
            <v>281</v>
          </cell>
        </row>
        <row r="13">
          <cell r="B13" t="str">
            <v>УФПС Алтайского края - филиал ФГУП «Почта России»</v>
          </cell>
          <cell r="C13">
            <v>97</v>
          </cell>
          <cell r="D13">
            <v>488</v>
          </cell>
          <cell r="E13">
            <v>112</v>
          </cell>
          <cell r="F13">
            <v>344</v>
          </cell>
          <cell r="G13">
            <v>197</v>
          </cell>
        </row>
        <row r="14">
          <cell r="B14" t="str">
            <v>УФПС Амурской области - филиал ФГУП «Почта России»</v>
          </cell>
          <cell r="C14">
            <v>32</v>
          </cell>
          <cell r="D14">
            <v>137</v>
          </cell>
          <cell r="E14">
            <v>40</v>
          </cell>
          <cell r="F14">
            <v>108</v>
          </cell>
          <cell r="G14">
            <v>54</v>
          </cell>
        </row>
        <row r="15">
          <cell r="B15" t="str">
            <v>УФПС Архангельской области - филиал ФГУП «Почта России»</v>
          </cell>
          <cell r="C15">
            <v>65</v>
          </cell>
          <cell r="D15">
            <v>277</v>
          </cell>
          <cell r="E15">
            <v>80</v>
          </cell>
          <cell r="F15">
            <v>178</v>
          </cell>
          <cell r="G15">
            <v>138</v>
          </cell>
        </row>
        <row r="16">
          <cell r="B16" t="str">
            <v>УФПС Астраханской области - филиал ФГУП «Почта России»</v>
          </cell>
          <cell r="C16">
            <v>13</v>
          </cell>
          <cell r="D16">
            <v>86</v>
          </cell>
          <cell r="E16">
            <v>26</v>
          </cell>
          <cell r="F16">
            <v>97</v>
          </cell>
          <cell r="G16">
            <v>51</v>
          </cell>
        </row>
        <row r="17">
          <cell r="B17" t="str">
            <v>УФПС Белгородской области - филиал ФГУП «Почта России»</v>
          </cell>
          <cell r="C17">
            <v>26</v>
          </cell>
          <cell r="D17">
            <v>165</v>
          </cell>
          <cell r="E17">
            <v>32</v>
          </cell>
          <cell r="F17">
            <v>123</v>
          </cell>
          <cell r="G17">
            <v>75</v>
          </cell>
        </row>
        <row r="18">
          <cell r="B18" t="str">
            <v>УФПС Брянской области - филиал ФГУП «Почта России»</v>
          </cell>
          <cell r="C18">
            <v>55</v>
          </cell>
          <cell r="D18">
            <v>240</v>
          </cell>
          <cell r="E18">
            <v>48</v>
          </cell>
          <cell r="F18">
            <v>152</v>
          </cell>
          <cell r="G18">
            <v>131</v>
          </cell>
        </row>
        <row r="19">
          <cell r="B19" t="str">
            <v>УФПС Владимирской области - филиал ФГУП «Почта России»</v>
          </cell>
          <cell r="C19">
            <v>24</v>
          </cell>
          <cell r="D19">
            <v>149</v>
          </cell>
          <cell r="E19">
            <v>32</v>
          </cell>
          <cell r="F19">
            <v>57</v>
          </cell>
          <cell r="G19">
            <v>126</v>
          </cell>
        </row>
        <row r="20">
          <cell r="B20" t="str">
            <v>УФПС Волгоградской области - филиал ФГУП «Почта России»</v>
          </cell>
          <cell r="C20">
            <v>77</v>
          </cell>
          <cell r="D20">
            <v>410</v>
          </cell>
          <cell r="E20">
            <v>106</v>
          </cell>
          <cell r="F20">
            <v>292</v>
          </cell>
          <cell r="G20">
            <v>178</v>
          </cell>
        </row>
        <row r="21">
          <cell r="B21" t="str">
            <v>УФПС Вологодской области - филиал ФГУП «Почта России»</v>
          </cell>
          <cell r="C21">
            <v>27</v>
          </cell>
          <cell r="D21">
            <v>188</v>
          </cell>
          <cell r="E21">
            <v>26</v>
          </cell>
          <cell r="F21">
            <v>113</v>
          </cell>
          <cell r="G21">
            <v>77</v>
          </cell>
        </row>
        <row r="22">
          <cell r="B22" t="str">
            <v>УФПС Воронежской области - филиал ФГУП «Почта России»</v>
          </cell>
          <cell r="C22">
            <v>34</v>
          </cell>
          <cell r="D22">
            <v>264</v>
          </cell>
          <cell r="E22">
            <v>52</v>
          </cell>
          <cell r="F22">
            <v>196</v>
          </cell>
          <cell r="G22">
            <v>135</v>
          </cell>
        </row>
        <row r="23">
          <cell r="B23" t="str">
            <v>УФПС г.Москвы - филиал ФГУП «Почта России»</v>
          </cell>
          <cell r="C23">
            <v>85</v>
          </cell>
          <cell r="D23">
            <v>394</v>
          </cell>
          <cell r="E23">
            <v>138</v>
          </cell>
          <cell r="F23">
            <v>302</v>
          </cell>
          <cell r="G23">
            <v>323</v>
          </cell>
        </row>
        <row r="24">
          <cell r="B24" t="str">
            <v>УФПС Еврейской автономной области - филиал ФГУП «Почта России»</v>
          </cell>
          <cell r="C24">
            <v>6</v>
          </cell>
          <cell r="D24">
            <v>38</v>
          </cell>
          <cell r="E24">
            <v>6</v>
          </cell>
          <cell r="F24">
            <v>24</v>
          </cell>
          <cell r="G24">
            <v>14</v>
          </cell>
        </row>
        <row r="25">
          <cell r="B25" t="str">
            <v>УФПС Забайкальского края – филиал ФГУП «Почта России»</v>
          </cell>
          <cell r="C25">
            <v>33</v>
          </cell>
          <cell r="D25">
            <v>195</v>
          </cell>
          <cell r="E25">
            <v>41</v>
          </cell>
          <cell r="F25">
            <v>93</v>
          </cell>
          <cell r="G25">
            <v>119</v>
          </cell>
        </row>
        <row r="26">
          <cell r="B26" t="str">
            <v>УФПС Ивановской области - филиал ФГУП «Почта России»</v>
          </cell>
          <cell r="C26">
            <v>16</v>
          </cell>
          <cell r="D26">
            <v>109</v>
          </cell>
          <cell r="E26">
            <v>29</v>
          </cell>
          <cell r="F26">
            <v>91</v>
          </cell>
          <cell r="G26">
            <v>65</v>
          </cell>
        </row>
        <row r="27">
          <cell r="B27" t="str">
            <v>УФПС Иркутской области - филиал ФГУП «Почта -России»</v>
          </cell>
          <cell r="C27">
            <v>47</v>
          </cell>
          <cell r="D27">
            <v>282</v>
          </cell>
          <cell r="E27">
            <v>68</v>
          </cell>
          <cell r="F27">
            <v>274</v>
          </cell>
          <cell r="G27">
            <v>128</v>
          </cell>
        </row>
        <row r="28">
          <cell r="B28" t="str">
            <v>УФПС Кабардино-Балкарской Республики - филиал ФГУП «Почта России»</v>
          </cell>
          <cell r="C28">
            <v>35</v>
          </cell>
          <cell r="D28">
            <v>123</v>
          </cell>
          <cell r="E28">
            <v>40</v>
          </cell>
          <cell r="F28">
            <v>69</v>
          </cell>
          <cell r="G28">
            <v>64</v>
          </cell>
        </row>
        <row r="29">
          <cell r="B29" t="str">
            <v>УФПС Калининградской области - филиал ФГУП «Почта России»</v>
          </cell>
          <cell r="C29">
            <v>30</v>
          </cell>
          <cell r="D29">
            <v>123</v>
          </cell>
          <cell r="E29">
            <v>32</v>
          </cell>
          <cell r="F29">
            <v>93</v>
          </cell>
          <cell r="G29">
            <v>51</v>
          </cell>
        </row>
        <row r="30">
          <cell r="B30" t="str">
            <v>УФПС Калужской области - филиал ФГУП «Почта России»</v>
          </cell>
          <cell r="C30">
            <v>16</v>
          </cell>
          <cell r="D30">
            <v>115</v>
          </cell>
          <cell r="E30">
            <v>29</v>
          </cell>
          <cell r="F30">
            <v>101</v>
          </cell>
          <cell r="G30">
            <v>73</v>
          </cell>
        </row>
        <row r="31">
          <cell r="B31" t="str">
            <v>УФПС Камчатского края - филиал ФГУП "Почта России</v>
          </cell>
          <cell r="C31">
            <v>6</v>
          </cell>
          <cell r="D31">
            <v>47</v>
          </cell>
          <cell r="E31">
            <v>10</v>
          </cell>
          <cell r="F31">
            <v>46</v>
          </cell>
          <cell r="G31">
            <v>23</v>
          </cell>
        </row>
        <row r="32">
          <cell r="B32" t="str">
            <v>УФПС Карачаево-Черкесской Республики - филиал ФГУП «Почта России»</v>
          </cell>
          <cell r="C32">
            <v>7</v>
          </cell>
          <cell r="D32">
            <v>61</v>
          </cell>
          <cell r="E32">
            <v>13</v>
          </cell>
          <cell r="F32">
            <v>55</v>
          </cell>
          <cell r="G32">
            <v>37</v>
          </cell>
        </row>
        <row r="33">
          <cell r="B33" t="str">
            <v>УФПС Кемеровской области - филиал ФГУП «Почта России»</v>
          </cell>
          <cell r="C33">
            <v>21</v>
          </cell>
          <cell r="D33">
            <v>165</v>
          </cell>
          <cell r="E33">
            <v>41</v>
          </cell>
          <cell r="F33">
            <v>150</v>
          </cell>
          <cell r="G33">
            <v>162</v>
          </cell>
        </row>
        <row r="34">
          <cell r="B34" t="str">
            <v>УФПС Кировской области - филиал ФГУП «Почта России»</v>
          </cell>
          <cell r="C34">
            <v>37</v>
          </cell>
          <cell r="D34">
            <v>182</v>
          </cell>
          <cell r="E34">
            <v>58</v>
          </cell>
          <cell r="F34">
            <v>172</v>
          </cell>
          <cell r="G34">
            <v>116</v>
          </cell>
        </row>
        <row r="35">
          <cell r="B35" t="str">
            <v>УФПС Костромской области - филиал ФГУП «Почта России»</v>
          </cell>
          <cell r="C35">
            <v>17</v>
          </cell>
          <cell r="D35">
            <v>105</v>
          </cell>
          <cell r="E35">
            <v>17</v>
          </cell>
          <cell r="F35">
            <v>94</v>
          </cell>
          <cell r="G35">
            <v>50</v>
          </cell>
        </row>
        <row r="36">
          <cell r="B36" t="str">
            <v>УФПС Краснодарского края - филиал ФГУП «Почта России»</v>
          </cell>
          <cell r="C36">
            <v>109</v>
          </cell>
          <cell r="D36">
            <v>489</v>
          </cell>
          <cell r="E36">
            <v>157</v>
          </cell>
          <cell r="F36">
            <v>413</v>
          </cell>
          <cell r="G36">
            <v>292</v>
          </cell>
        </row>
        <row r="37">
          <cell r="B37" t="str">
            <v>УФПС Красноярского края - филиал ФГУП «Почта России»</v>
          </cell>
          <cell r="C37">
            <v>55</v>
          </cell>
          <cell r="D37">
            <v>384</v>
          </cell>
          <cell r="E37">
            <v>97</v>
          </cell>
          <cell r="F37">
            <v>250</v>
          </cell>
          <cell r="G37">
            <v>226</v>
          </cell>
        </row>
        <row r="38">
          <cell r="B38" t="str">
            <v>УФПС Крымского федерального округа - филиал ФГУП "Почта России"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B39" t="str">
            <v>УФПС Курганской области - филиал ФГУП «Почта России»</v>
          </cell>
          <cell r="C39">
            <v>26</v>
          </cell>
          <cell r="D39">
            <v>137</v>
          </cell>
          <cell r="E39">
            <v>33</v>
          </cell>
          <cell r="F39">
            <v>132</v>
          </cell>
          <cell r="G39">
            <v>57</v>
          </cell>
        </row>
        <row r="40">
          <cell r="B40" t="str">
            <v>УФПС Курской области - филиал ФГУП «Почта России»</v>
          </cell>
          <cell r="C40">
            <v>9</v>
          </cell>
          <cell r="D40">
            <v>88</v>
          </cell>
          <cell r="E40">
            <v>21</v>
          </cell>
          <cell r="F40">
            <v>0</v>
          </cell>
          <cell r="G40">
            <v>178</v>
          </cell>
        </row>
        <row r="41">
          <cell r="B41" t="str">
            <v>УФПС Липецкой области - филиал ФГУП «Почта России»</v>
          </cell>
          <cell r="C41">
            <v>17</v>
          </cell>
          <cell r="D41">
            <v>166</v>
          </cell>
          <cell r="E41">
            <v>21</v>
          </cell>
          <cell r="F41">
            <v>117</v>
          </cell>
          <cell r="G41">
            <v>75</v>
          </cell>
        </row>
        <row r="42">
          <cell r="B42" t="str">
            <v>УФПС Магаданской области - филиал ФГУП «Почта России»</v>
          </cell>
          <cell r="C42">
            <v>3</v>
          </cell>
          <cell r="D42">
            <v>17</v>
          </cell>
          <cell r="E42">
            <v>3</v>
          </cell>
          <cell r="F42">
            <v>12</v>
          </cell>
          <cell r="G42">
            <v>13</v>
          </cell>
        </row>
        <row r="43">
          <cell r="B43" t="str">
            <v>УФПС Московской области - филиал ФГУП «Почта России»</v>
          </cell>
          <cell r="C43">
            <v>68</v>
          </cell>
          <cell r="D43">
            <v>417</v>
          </cell>
          <cell r="E43">
            <v>93</v>
          </cell>
          <cell r="F43">
            <v>293</v>
          </cell>
          <cell r="G43">
            <v>225</v>
          </cell>
        </row>
        <row r="44">
          <cell r="B44" t="str">
            <v>УФПС Мурманской области – филиал ФГУП «Почта России»</v>
          </cell>
          <cell r="C44">
            <v>14</v>
          </cell>
          <cell r="D44">
            <v>61</v>
          </cell>
          <cell r="E44">
            <v>23</v>
          </cell>
          <cell r="F44">
            <v>65</v>
          </cell>
          <cell r="G44">
            <v>44</v>
          </cell>
        </row>
        <row r="45">
          <cell r="B45" t="str">
            <v>УФПС Ненецкого автономного округа – филиал ФГУП «Почта России»</v>
          </cell>
          <cell r="C45">
            <v>0</v>
          </cell>
          <cell r="D45">
            <v>7</v>
          </cell>
          <cell r="E45">
            <v>1</v>
          </cell>
          <cell r="F45">
            <v>8</v>
          </cell>
          <cell r="G45">
            <v>2</v>
          </cell>
        </row>
        <row r="46">
          <cell r="B46" t="str">
            <v>УФПС Нижегородской области – филиал ФГУП «Почта России»</v>
          </cell>
          <cell r="C46">
            <v>45</v>
          </cell>
          <cell r="D46">
            <v>350</v>
          </cell>
          <cell r="E46">
            <v>67</v>
          </cell>
          <cell r="F46">
            <v>212</v>
          </cell>
          <cell r="G46">
            <v>215</v>
          </cell>
        </row>
        <row r="47">
          <cell r="B47" t="str">
            <v>УФПС Новгородской области - филиал ФГУП «Почта России»</v>
          </cell>
          <cell r="C47">
            <v>13</v>
          </cell>
          <cell r="D47">
            <v>102</v>
          </cell>
          <cell r="E47">
            <v>18</v>
          </cell>
          <cell r="F47">
            <v>88</v>
          </cell>
          <cell r="G47">
            <v>29</v>
          </cell>
        </row>
        <row r="48">
          <cell r="B48" t="str">
            <v>УФПС Новосибирской области – филиал ФГУП «Почта России»</v>
          </cell>
          <cell r="C48">
            <v>41</v>
          </cell>
          <cell r="D48">
            <v>298</v>
          </cell>
          <cell r="E48">
            <v>49</v>
          </cell>
          <cell r="F48">
            <v>199</v>
          </cell>
          <cell r="G48">
            <v>141</v>
          </cell>
        </row>
        <row r="49">
          <cell r="B49" t="str">
            <v>УФПС Омской области – филиал ФГУП «Почта России»</v>
          </cell>
          <cell r="C49">
            <v>65</v>
          </cell>
          <cell r="D49">
            <v>279</v>
          </cell>
          <cell r="E49">
            <v>70</v>
          </cell>
          <cell r="F49">
            <v>247</v>
          </cell>
          <cell r="G49">
            <v>125</v>
          </cell>
        </row>
        <row r="50">
          <cell r="B50" t="str">
            <v>УФПС Оренбургской области - филиал ФГУП «Почта России»</v>
          </cell>
          <cell r="C50">
            <v>68</v>
          </cell>
          <cell r="D50">
            <v>420</v>
          </cell>
          <cell r="E50">
            <v>79</v>
          </cell>
          <cell r="F50">
            <v>249</v>
          </cell>
          <cell r="G50">
            <v>198</v>
          </cell>
        </row>
        <row r="51">
          <cell r="B51" t="str">
            <v>УФПС Орловской области – филиал ФГУП «Почта России»</v>
          </cell>
          <cell r="C51">
            <v>19</v>
          </cell>
          <cell r="D51">
            <v>121</v>
          </cell>
          <cell r="E51">
            <v>22</v>
          </cell>
          <cell r="F51">
            <v>69</v>
          </cell>
          <cell r="G51">
            <v>67</v>
          </cell>
        </row>
        <row r="52">
          <cell r="B52" t="str">
            <v>УФПС Пензенской области – филиал ФГУП «Почта России»</v>
          </cell>
          <cell r="C52">
            <v>18</v>
          </cell>
          <cell r="D52">
            <v>137</v>
          </cell>
          <cell r="E52">
            <v>32</v>
          </cell>
          <cell r="F52">
            <v>103</v>
          </cell>
          <cell r="G52">
            <v>75</v>
          </cell>
        </row>
        <row r="53">
          <cell r="B53" t="str">
            <v>УФПС Пермского края - филиал ФГУП «Почта России»</v>
          </cell>
          <cell r="C53">
            <v>66</v>
          </cell>
          <cell r="D53">
            <v>345</v>
          </cell>
          <cell r="E53">
            <v>75</v>
          </cell>
          <cell r="F53">
            <v>245</v>
          </cell>
          <cell r="G53">
            <v>160</v>
          </cell>
        </row>
        <row r="54">
          <cell r="B54" t="str">
            <v>УФПС Приморского края – филиал ФГУП «Почта России»</v>
          </cell>
          <cell r="C54">
            <v>39</v>
          </cell>
          <cell r="D54">
            <v>255</v>
          </cell>
          <cell r="E54">
            <v>58</v>
          </cell>
          <cell r="F54">
            <v>194</v>
          </cell>
          <cell r="G54">
            <v>141</v>
          </cell>
        </row>
        <row r="55">
          <cell r="B55" t="str">
            <v>УФПС Псковской области – филиал ФГУП «Почта России»</v>
          </cell>
          <cell r="C55">
            <v>25</v>
          </cell>
          <cell r="D55">
            <v>100</v>
          </cell>
          <cell r="E55">
            <v>26</v>
          </cell>
          <cell r="F55">
            <v>78</v>
          </cell>
          <cell r="G55">
            <v>42</v>
          </cell>
        </row>
        <row r="56">
          <cell r="B56" t="str">
            <v>УФПС Республики Адыгея - филиал ФГУП «Почта России»</v>
          </cell>
          <cell r="C56">
            <v>12</v>
          </cell>
          <cell r="D56">
            <v>46</v>
          </cell>
          <cell r="E56">
            <v>12</v>
          </cell>
          <cell r="F56">
            <v>20</v>
          </cell>
          <cell r="G56">
            <v>26</v>
          </cell>
        </row>
        <row r="57">
          <cell r="B57" t="str">
            <v>УФПС Республики Алтай - филиал ФГУП «Почта России»</v>
          </cell>
          <cell r="C57">
            <v>6</v>
          </cell>
          <cell r="D57">
            <v>43</v>
          </cell>
          <cell r="E57">
            <v>10</v>
          </cell>
          <cell r="F57">
            <v>35</v>
          </cell>
          <cell r="G57">
            <v>15</v>
          </cell>
        </row>
        <row r="58">
          <cell r="B58" t="str">
            <v>УФПС Республики Башкортостан - филиал ФГУП «Почта России»</v>
          </cell>
          <cell r="C58">
            <v>125</v>
          </cell>
          <cell r="D58">
            <v>775</v>
          </cell>
          <cell r="E58">
            <v>127</v>
          </cell>
          <cell r="F58">
            <v>515</v>
          </cell>
          <cell r="G58">
            <v>300</v>
          </cell>
        </row>
        <row r="59">
          <cell r="B59" t="str">
            <v>УФПС Республики Бурятия - филиал ФГУП «Почта России»</v>
          </cell>
          <cell r="C59">
            <v>28</v>
          </cell>
          <cell r="D59">
            <v>187</v>
          </cell>
          <cell r="E59">
            <v>28</v>
          </cell>
          <cell r="F59">
            <v>137</v>
          </cell>
          <cell r="G59">
            <v>51</v>
          </cell>
        </row>
        <row r="60">
          <cell r="B60" t="str">
            <v>УФПС Республики Дагестан - филиал ФГУП «Почта России»</v>
          </cell>
          <cell r="C60">
            <v>21</v>
          </cell>
          <cell r="D60">
            <v>448</v>
          </cell>
          <cell r="E60">
            <v>167</v>
          </cell>
          <cell r="F60">
            <v>148</v>
          </cell>
          <cell r="G60">
            <v>134</v>
          </cell>
        </row>
        <row r="61">
          <cell r="B61" t="str">
            <v>УФПС Республики Ингушетия - филиал ФГУП «Почта России»</v>
          </cell>
          <cell r="C61">
            <v>12</v>
          </cell>
          <cell r="D61">
            <v>43</v>
          </cell>
          <cell r="E61">
            <v>13</v>
          </cell>
          <cell r="F61">
            <v>29</v>
          </cell>
          <cell r="G61">
            <v>12</v>
          </cell>
        </row>
        <row r="62">
          <cell r="B62" t="str">
            <v>УФПС Республики Калмыкия - филиал ФГУП «Почта России»</v>
          </cell>
          <cell r="C62">
            <v>12</v>
          </cell>
          <cell r="D62">
            <v>57</v>
          </cell>
          <cell r="E62">
            <v>12</v>
          </cell>
          <cell r="F62">
            <v>38</v>
          </cell>
          <cell r="G62">
            <v>19</v>
          </cell>
        </row>
        <row r="63">
          <cell r="B63" t="str">
            <v>УФПС Республики Карелия - филиал ФГУП «Почта России»</v>
          </cell>
          <cell r="C63">
            <v>15</v>
          </cell>
          <cell r="D63">
            <v>105</v>
          </cell>
          <cell r="E63">
            <v>18</v>
          </cell>
          <cell r="F63">
            <v>88</v>
          </cell>
          <cell r="G63">
            <v>50</v>
          </cell>
        </row>
        <row r="64">
          <cell r="B64" t="str">
            <v>УФПС Республики Коми - филиал ФГУП «Почта России»</v>
          </cell>
          <cell r="C64">
            <v>28</v>
          </cell>
          <cell r="D64">
            <v>165</v>
          </cell>
          <cell r="E64">
            <v>43</v>
          </cell>
          <cell r="F64">
            <v>153</v>
          </cell>
          <cell r="G64">
            <v>73</v>
          </cell>
        </row>
        <row r="65">
          <cell r="B65" t="str">
            <v>УФПС Республики Марий Эл – филиал ФГУП «Почта России»</v>
          </cell>
          <cell r="C65">
            <v>43</v>
          </cell>
          <cell r="D65">
            <v>109</v>
          </cell>
          <cell r="E65">
            <v>48</v>
          </cell>
          <cell r="F65">
            <v>96</v>
          </cell>
          <cell r="G65">
            <v>62</v>
          </cell>
        </row>
        <row r="66">
          <cell r="B66" t="str">
            <v>УФПС Республики Мордовия – филиал ФГУП «Почта России»</v>
          </cell>
          <cell r="C66">
            <v>22</v>
          </cell>
          <cell r="D66">
            <v>108</v>
          </cell>
          <cell r="E66">
            <v>26</v>
          </cell>
          <cell r="F66">
            <v>65</v>
          </cell>
          <cell r="G66">
            <v>59</v>
          </cell>
        </row>
        <row r="67">
          <cell r="B67" t="str">
            <v>УФПС Республики Саха (Якутия) – филиал ФГУП «Почта России»</v>
          </cell>
          <cell r="C67">
            <v>27</v>
          </cell>
          <cell r="D67">
            <v>148</v>
          </cell>
          <cell r="E67">
            <v>43</v>
          </cell>
          <cell r="F67">
            <v>121</v>
          </cell>
          <cell r="G67">
            <v>70</v>
          </cell>
        </row>
        <row r="68">
          <cell r="B68" t="str">
            <v>УФПС Республики Северная Осетия-Алания - филиал ФГУП «Почта России»</v>
          </cell>
          <cell r="C68">
            <v>16</v>
          </cell>
          <cell r="D68">
            <v>141</v>
          </cell>
          <cell r="E68">
            <v>19</v>
          </cell>
          <cell r="F68">
            <v>84</v>
          </cell>
          <cell r="G68">
            <v>70</v>
          </cell>
        </row>
        <row r="69">
          <cell r="B69" t="str">
            <v>УФПС Республики Тыва - филиал ФГУП «Почта России»</v>
          </cell>
          <cell r="C69">
            <v>15</v>
          </cell>
          <cell r="D69">
            <v>68</v>
          </cell>
          <cell r="E69">
            <v>15</v>
          </cell>
          <cell r="F69">
            <v>0</v>
          </cell>
          <cell r="G69">
            <v>68</v>
          </cell>
        </row>
        <row r="70">
          <cell r="B70" t="str">
            <v>УФПС Республики Хакасия - филиал ФГУП «Почта России»</v>
          </cell>
          <cell r="C70">
            <v>11</v>
          </cell>
          <cell r="D70">
            <v>89</v>
          </cell>
          <cell r="E70">
            <v>10</v>
          </cell>
          <cell r="F70">
            <v>52</v>
          </cell>
          <cell r="G70">
            <v>40</v>
          </cell>
        </row>
        <row r="71">
          <cell r="B71" t="str">
            <v>УФПС Ростовской области - филиал ФГУП «Почта России»</v>
          </cell>
          <cell r="C71">
            <v>103</v>
          </cell>
          <cell r="D71">
            <v>499</v>
          </cell>
          <cell r="E71">
            <v>107</v>
          </cell>
          <cell r="F71">
            <v>355</v>
          </cell>
          <cell r="G71">
            <v>582</v>
          </cell>
        </row>
        <row r="72">
          <cell r="B72" t="str">
            <v>УФПС Рязанской области - филиал ФГУП «Почта России»</v>
          </cell>
          <cell r="C72">
            <v>18</v>
          </cell>
          <cell r="D72">
            <v>136</v>
          </cell>
          <cell r="E72">
            <v>19</v>
          </cell>
          <cell r="F72">
            <v>81</v>
          </cell>
          <cell r="G72">
            <v>82</v>
          </cell>
        </row>
        <row r="73">
          <cell r="B73" t="str">
            <v>УФПС Самарской области - филиал ФГУП « Почта России»</v>
          </cell>
          <cell r="C73">
            <v>78</v>
          </cell>
          <cell r="D73">
            <v>438</v>
          </cell>
          <cell r="E73">
            <v>96</v>
          </cell>
          <cell r="F73">
            <v>233</v>
          </cell>
          <cell r="G73">
            <v>247</v>
          </cell>
        </row>
        <row r="74">
          <cell r="B74" t="str">
            <v>УФПС Санкт-Петербурга и Ленинградской области - филиал ФГУП «Почта России»</v>
          </cell>
          <cell r="C74">
            <v>91</v>
          </cell>
          <cell r="D74">
            <v>245</v>
          </cell>
          <cell r="E74">
            <v>114</v>
          </cell>
          <cell r="F74">
            <v>323</v>
          </cell>
          <cell r="G74">
            <v>244</v>
          </cell>
        </row>
        <row r="75">
          <cell r="B75" t="str">
            <v>УФПС Саратовской области - филиал ФГУП «Почта России»</v>
          </cell>
          <cell r="C75">
            <v>41</v>
          </cell>
          <cell r="D75">
            <v>290</v>
          </cell>
          <cell r="E75">
            <v>57</v>
          </cell>
          <cell r="F75">
            <v>187</v>
          </cell>
          <cell r="G75">
            <v>154</v>
          </cell>
        </row>
        <row r="76">
          <cell r="B76" t="str">
            <v>УФПС Сахалинской области - филиал ФГУП «Почта России»</v>
          </cell>
          <cell r="C76">
            <v>28</v>
          </cell>
          <cell r="D76">
            <v>59</v>
          </cell>
          <cell r="E76">
            <v>31</v>
          </cell>
          <cell r="F76">
            <v>65</v>
          </cell>
          <cell r="G76">
            <v>57</v>
          </cell>
        </row>
        <row r="77">
          <cell r="B77" t="str">
            <v>УФПС Свердловской области - филиал ФГУП «Почта России»</v>
          </cell>
          <cell r="C77">
            <v>98</v>
          </cell>
          <cell r="D77">
            <v>428</v>
          </cell>
          <cell r="E77">
            <v>103</v>
          </cell>
          <cell r="F77">
            <v>318</v>
          </cell>
          <cell r="G77">
            <v>182</v>
          </cell>
        </row>
        <row r="78">
          <cell r="B78" t="str">
            <v>УФПС Смоленской области - филиал ФГУП «Почта России»</v>
          </cell>
          <cell r="C78">
            <v>17</v>
          </cell>
          <cell r="D78">
            <v>106</v>
          </cell>
          <cell r="E78">
            <v>22</v>
          </cell>
          <cell r="F78">
            <v>100</v>
          </cell>
          <cell r="G78">
            <v>64</v>
          </cell>
        </row>
        <row r="79">
          <cell r="B79" t="str">
            <v>УФПС Ставропольского края - филиал ФГУП «Почта России»</v>
          </cell>
          <cell r="C79">
            <v>66</v>
          </cell>
          <cell r="D79">
            <v>319</v>
          </cell>
          <cell r="E79">
            <v>66</v>
          </cell>
          <cell r="F79">
            <v>169</v>
          </cell>
          <cell r="G79">
            <v>216</v>
          </cell>
        </row>
        <row r="80">
          <cell r="B80" t="str">
            <v>УФПС Тамбовской области - филиал ФГУП «Почта России»</v>
          </cell>
          <cell r="C80">
            <v>19</v>
          </cell>
          <cell r="D80">
            <v>150</v>
          </cell>
          <cell r="E80">
            <v>24</v>
          </cell>
          <cell r="F80">
            <v>97</v>
          </cell>
          <cell r="G80">
            <v>60</v>
          </cell>
        </row>
        <row r="81">
          <cell r="B81" t="str">
            <v>УФПС Тверской области - филиал ФГУП «Почта России»</v>
          </cell>
          <cell r="C81">
            <v>50</v>
          </cell>
          <cell r="D81">
            <v>286</v>
          </cell>
          <cell r="E81">
            <v>60</v>
          </cell>
          <cell r="F81">
            <v>186</v>
          </cell>
          <cell r="G81">
            <v>126</v>
          </cell>
        </row>
        <row r="82">
          <cell r="B82" t="str">
            <v>УФПС Томской области - филиал ФГУП «Почта России»</v>
          </cell>
          <cell r="C82">
            <v>39</v>
          </cell>
          <cell r="D82">
            <v>158</v>
          </cell>
          <cell r="E82">
            <v>43</v>
          </cell>
          <cell r="F82">
            <v>98</v>
          </cell>
          <cell r="G82">
            <v>68</v>
          </cell>
        </row>
        <row r="83">
          <cell r="B83" t="str">
            <v>УФПС Тульской области - филиал ФГУП «Почта России»</v>
          </cell>
          <cell r="C83">
            <v>9</v>
          </cell>
          <cell r="D83">
            <v>100</v>
          </cell>
          <cell r="E83">
            <v>18</v>
          </cell>
          <cell r="F83">
            <v>79</v>
          </cell>
          <cell r="G83">
            <v>97</v>
          </cell>
        </row>
        <row r="84">
          <cell r="B84" t="str">
            <v>УФПС Тюменской области - филиал ФГУП «Почта России»</v>
          </cell>
          <cell r="C84">
            <v>29</v>
          </cell>
          <cell r="D84">
            <v>180</v>
          </cell>
          <cell r="E84">
            <v>32</v>
          </cell>
          <cell r="F84">
            <v>95</v>
          </cell>
          <cell r="G84">
            <v>102</v>
          </cell>
        </row>
        <row r="85">
          <cell r="B85" t="str">
            <v>УФПС Удмуртской Республики - филиал ФГУП «Почта России»</v>
          </cell>
          <cell r="C85">
            <v>31</v>
          </cell>
          <cell r="D85">
            <v>187</v>
          </cell>
          <cell r="E85">
            <v>49</v>
          </cell>
          <cell r="F85">
            <v>184</v>
          </cell>
          <cell r="G85">
            <v>103</v>
          </cell>
        </row>
        <row r="86">
          <cell r="B86" t="str">
            <v>УФПС Ульяновской области - филиал ФГУП «Почта России»</v>
          </cell>
          <cell r="C86">
            <v>25</v>
          </cell>
          <cell r="D86">
            <v>180</v>
          </cell>
          <cell r="E86">
            <v>35</v>
          </cell>
          <cell r="F86">
            <v>153</v>
          </cell>
          <cell r="G86">
            <v>83</v>
          </cell>
        </row>
        <row r="87">
          <cell r="B87" t="str">
            <v>УФПС Хабаровского края - филиал ФГУП «Почта России»</v>
          </cell>
          <cell r="C87">
            <v>14</v>
          </cell>
          <cell r="D87">
            <v>121</v>
          </cell>
          <cell r="E87">
            <v>39</v>
          </cell>
          <cell r="F87">
            <v>121</v>
          </cell>
          <cell r="G87">
            <v>87</v>
          </cell>
        </row>
        <row r="88">
          <cell r="B88" t="str">
            <v>УФПС Ханты-Мансийского автономного округа - Югра - филиал ФГУП «Почта России»</v>
          </cell>
          <cell r="C88">
            <v>40</v>
          </cell>
          <cell r="D88">
            <v>181</v>
          </cell>
          <cell r="E88">
            <v>37</v>
          </cell>
          <cell r="F88">
            <v>86</v>
          </cell>
          <cell r="G88">
            <v>94</v>
          </cell>
        </row>
        <row r="89">
          <cell r="B89" t="str">
            <v>УФПС Челябинской области - филиал ФГУП «Почта России»</v>
          </cell>
          <cell r="C89">
            <v>105</v>
          </cell>
          <cell r="D89">
            <v>384</v>
          </cell>
          <cell r="E89">
            <v>87</v>
          </cell>
          <cell r="F89">
            <v>278</v>
          </cell>
          <cell r="G89">
            <v>232</v>
          </cell>
        </row>
        <row r="90">
          <cell r="B90" t="str">
            <v>УФПС Чеченской Республики - филиал ФГУП «Почта России»</v>
          </cell>
          <cell r="C90">
            <v>14</v>
          </cell>
          <cell r="D90">
            <v>42</v>
          </cell>
          <cell r="E90">
            <v>14</v>
          </cell>
          <cell r="F90">
            <v>25</v>
          </cell>
          <cell r="G90">
            <v>17</v>
          </cell>
        </row>
        <row r="91">
          <cell r="B91" t="str">
            <v>УФПС Чувашской Республики - филиал ФГУП «Почта России»</v>
          </cell>
          <cell r="C91">
            <v>28</v>
          </cell>
          <cell r="D91">
            <v>106</v>
          </cell>
          <cell r="E91">
            <v>31</v>
          </cell>
          <cell r="F91">
            <v>66</v>
          </cell>
          <cell r="G91">
            <v>47</v>
          </cell>
        </row>
        <row r="92">
          <cell r="B92" t="str">
            <v>УФПС Чукотского автономного округа - филиал ФГУП «Почта России»</v>
          </cell>
          <cell r="C92">
            <v>0</v>
          </cell>
          <cell r="D92">
            <v>0</v>
          </cell>
          <cell r="E92">
            <v>4</v>
          </cell>
          <cell r="F92">
            <v>16</v>
          </cell>
          <cell r="G92">
            <v>6</v>
          </cell>
        </row>
        <row r="93">
          <cell r="B93" t="str">
            <v>УФПС Ямало-Ненецкого автономного округа - филиал ФГУП «Почта России»</v>
          </cell>
          <cell r="C93">
            <v>10</v>
          </cell>
          <cell r="D93">
            <v>54</v>
          </cell>
          <cell r="E93">
            <v>17</v>
          </cell>
          <cell r="F93">
            <v>34</v>
          </cell>
          <cell r="G93">
            <v>36</v>
          </cell>
        </row>
        <row r="94">
          <cell r="B94" t="str">
            <v>УФПС Ярославской области - филиал ФГУП «Почта России»</v>
          </cell>
          <cell r="C94">
            <v>18</v>
          </cell>
          <cell r="D94">
            <v>139</v>
          </cell>
          <cell r="E94">
            <v>27</v>
          </cell>
          <cell r="F94">
            <v>113</v>
          </cell>
          <cell r="G94">
            <v>64</v>
          </cell>
        </row>
        <row r="95">
          <cell r="B95" t="str">
            <v>ФГУП "Почта России"</v>
          </cell>
          <cell r="C95">
            <v>0</v>
          </cell>
          <cell r="D95">
            <v>0</v>
          </cell>
          <cell r="E95">
            <v>8</v>
          </cell>
          <cell r="F95">
            <v>65</v>
          </cell>
          <cell r="G95">
            <v>0</v>
          </cell>
        </row>
        <row r="96">
          <cell r="B96" t="str">
            <v>Филиал "Обособленные подразделения Аппарата управления"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</sheetData>
      <sheetData sheetId="14">
        <row r="2">
          <cell r="B2" t="str">
            <v>"EMS-Почта России" - филиал ФГУП "Почта России"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чп"/>
      <sheetName val="кочп"/>
      <sheetName val="квоты"/>
      <sheetName val="все мрц"/>
      <sheetName val="без мрц"/>
      <sheetName val="Мос"/>
      <sheetName val="СЗ"/>
      <sheetName val="Центр"/>
      <sheetName val="В-1"/>
      <sheetName val="В-2"/>
      <sheetName val="Ю"/>
      <sheetName val="Сев-кав"/>
      <sheetName val="ДВ"/>
      <sheetName val="Сиб"/>
      <sheetName val="Урал"/>
      <sheetName val="мрц"/>
      <sheetName val="мрцентры"/>
      <sheetName val="Списк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чп"/>
      <sheetName val="кочп"/>
      <sheetName val="квоты"/>
      <sheetName val="все мрц"/>
      <sheetName val="без мрц"/>
      <sheetName val="Мос"/>
      <sheetName val="СЗ"/>
      <sheetName val="Центр"/>
      <sheetName val="В-1"/>
      <sheetName val="В-2"/>
      <sheetName val="Ю"/>
      <sheetName val="Сев-кав"/>
      <sheetName val="ДВ"/>
      <sheetName val="Сиб"/>
      <sheetName val="Урал"/>
      <sheetName val="мрц"/>
      <sheetName val="мрцентры"/>
      <sheetName val="Задачи_Проекты"/>
      <sheetName val="вакансии пфо"/>
    </sheetNames>
    <sheetDataSet>
      <sheetData sheetId="0"/>
      <sheetData sheetId="1">
        <row r="7">
          <cell r="A7" t="str">
            <v>EMS Почта России - филиал ФГУП "Почта России"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Р"/>
      <sheetName val="Индексы и мероприятия"/>
      <sheetName val="Лист1"/>
      <sheetName val="дгпх"/>
      <sheetName val="декрет"/>
      <sheetName val="ф1н"/>
      <sheetName val="ф5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 МСЦ"/>
      <sheetName val="Реестр объектов недвижимости"/>
      <sheetName val="Реестр земельных участков"/>
      <sheetName val="Реконструкция"/>
      <sheetName val="Справка-01"/>
      <sheetName val="Справка ПР"/>
      <sheetName val="Реестр объектов недвижимост (2)"/>
      <sheetName val="Реестр объектов недвижимост (3)"/>
      <sheetName val="Реестр объектов недвижимост (4)"/>
      <sheetName val="мрц"/>
      <sheetName val="квоты"/>
      <sheetName val="мрцентры"/>
      <sheetName val="п4"/>
    </sheetNames>
    <sheetDataSet>
      <sheetData sheetId="0">
        <row r="1">
          <cell r="B1" t="str">
            <v>Москва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ОПС"/>
      <sheetName val="1.1 Клиенты"/>
      <sheetName val="1.2 Закрытые ОСП"/>
      <sheetName val="1.3 Новые точки"/>
      <sheetName val="Создание отчетов"/>
      <sheetName val="2.1 Отчет общий"/>
      <sheetName val="2.3 Спец. ОСП"/>
      <sheetName val="2.4 Выдел. зона"/>
      <sheetName val="2.5 Выдел. зона марк."/>
      <sheetName val="калькулятор"/>
    </sheetNames>
    <sheetDataSet>
      <sheetData sheetId="0"/>
      <sheetData sheetId="1">
        <row r="2">
          <cell r="A2">
            <v>385200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З ГЦМПП"/>
      <sheetName val="ТЗ внут"/>
      <sheetName val="ТЗ Город"/>
      <sheetName val="ТЗ Регион"/>
      <sheetName val="расчет"/>
      <sheetName val="Средняя з_пл"/>
      <sheetName val="задачи_проекты"/>
      <sheetName val="кочп"/>
    </sheetNames>
    <sheetDataSet>
      <sheetData sheetId="0"/>
      <sheetData sheetId="1">
        <row r="2">
          <cell r="B2" t="str">
            <v>Регион</v>
          </cell>
        </row>
      </sheetData>
      <sheetData sheetId="2">
        <row r="1">
          <cell r="A1" t="str">
            <v>Область</v>
          </cell>
        </row>
      </sheetData>
      <sheetData sheetId="3">
        <row r="1">
          <cell r="A1" t="str">
            <v>Область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Л2 13,2"/>
      <sheetName val="T-1"/>
      <sheetName val="Т-2"/>
      <sheetName val="Т-3 "/>
      <sheetName val="Т-4"/>
      <sheetName val="таб 4"/>
      <sheetName val="Т-5"/>
      <sheetName val="Т-6"/>
      <sheetName val="Т-7"/>
      <sheetName val="Т-8"/>
      <sheetName val="Л2 15 ФСТ"/>
      <sheetName val="Л3 ФСТ"/>
      <sheetName val="Л4.1 ПР год ФСТ"/>
      <sheetName val="Л5.1 ПР год ФСТ"/>
      <sheetName val="Л6ПР ФСТ"/>
      <sheetName val="Л8 ПР год ФСТ"/>
      <sheetName val="аналитика"/>
      <sheetName val="Л4 отр ФСТ"/>
      <sheetName val="Л5 1 отр ФСТ"/>
      <sheetName val="Базы 2008 ПР"/>
      <sheetName val="Д ф 2008"/>
      <sheetName val="исх. данные 2008 ПР"/>
      <sheetName val="c-c 2008 ПР"/>
      <sheetName val="Пр. трансп 2008 ПР"/>
      <sheetName val="Магистраль 2008 ПР"/>
      <sheetName val="ЗП 2008 ПР"/>
      <sheetName val="ГЗПО 2008 ПР"/>
      <sheetName val="Матер 2008 ПР"/>
      <sheetName val="СпеЦ 2008 ПР"/>
      <sheetName val="% 2008 ПР"/>
      <sheetName val=" Пр ОС 2008 ПР"/>
      <sheetName val="ОС 2008 ПР"/>
      <sheetName val="Пр произ 2008 ПР"/>
      <sheetName val="Общепроиз 2008 ПР"/>
      <sheetName val="АУП 2008 ПР"/>
      <sheetName val="БДР 2005"/>
      <sheetName val="Базы 2009"/>
      <sheetName val="Д ф 2009"/>
      <sheetName val="исх. данные  2009"/>
      <sheetName val="c-c 2009"/>
      <sheetName val="Пр. трансп 2009"/>
      <sheetName val="Магистраль 2009"/>
      <sheetName val="ЗП 2009"/>
      <sheetName val="ГЗПО 2009"/>
      <sheetName val="Матер 2009"/>
      <sheetName val="СпеЦ 2009"/>
      <sheetName val="% 2009"/>
      <sheetName val=" Пр ОС 2009 "/>
      <sheetName val="ОС 2009"/>
      <sheetName val="Пр произ 2009"/>
      <sheetName val="Общепроиз 2009"/>
      <sheetName val="АУП 2009"/>
      <sheetName val="Л4.1 ПР год ФСТ (2)"/>
      <sheetName val="Л5.1 ПР год ФСТ (2)"/>
      <sheetName val="Л6ПР ФСТ (2)"/>
      <sheetName val="Л7ПР ФСТ (2)"/>
      <sheetName val="Л8 ПР год ФСТ (2)"/>
      <sheetName val="аналитика (2)"/>
      <sheetName val="аналитика 2003 (2)"/>
      <sheetName val="c-c 2003 ПР (2)"/>
      <sheetName val="Д ф 2003 (2)"/>
      <sheetName val="Базы 2003 ПР (2)"/>
      <sheetName val="исх. данные 2003 ПР  (2)"/>
      <sheetName val="Пр. трансп 2003 ПР  (2)"/>
      <sheetName val="Магистраль 2003 ПР (2)"/>
      <sheetName val="ЗП 2003 ПР  (2)"/>
      <sheetName val="ГЗПО 2003 ПР  (2)"/>
      <sheetName val="Матер 2003 ПР  (2)"/>
      <sheetName val="СпеЦ 2003 ПР  (2)"/>
      <sheetName val="% 2003 ПР  (2)"/>
      <sheetName val=" Пр ОС 2003 ПР (2)"/>
      <sheetName val="ОС 2003 ПР (2)"/>
      <sheetName val="Пр произ 2003 ПР  (2)"/>
      <sheetName val="Общепроиз 2003 ПР  (2)"/>
      <sheetName val="АУП 2003 ПР  (2)"/>
      <sheetName val="c-c 2004 ПР (3)"/>
      <sheetName val="Д ф 2004 (3)"/>
      <sheetName val="Базы 2004 ПР (3)"/>
      <sheetName val="исх. данные 2004 ПР (3)"/>
      <sheetName val="Пр. трансп 2004 ПР (3)"/>
      <sheetName val="Магистраль 2004 ПР (3)"/>
      <sheetName val="ЗП 2004 ПР (3)"/>
      <sheetName val="ГЗПО 2004 ПР (3)"/>
      <sheetName val="Матер 2004 ПР (3)"/>
      <sheetName val="СпеЦ 2004 ПР (3)"/>
      <sheetName val="% 2004 ПР (3)"/>
      <sheetName val=" Пр ОС 2004 ПР (3)"/>
      <sheetName val="ОС 2004 ПР (3)"/>
      <sheetName val="Пр произ 2004 ПР (3)"/>
      <sheetName val="Общепроиз 2004 ПР (3)"/>
      <sheetName val="АУП 2004 ПР (3)"/>
      <sheetName val="БДР 2005 (3)"/>
      <sheetName val="Базы 2005 (3)"/>
      <sheetName val="c-c 2005 (3)"/>
      <sheetName val="Д ф 2005 (3)"/>
      <sheetName val="исх. данные  05 (3)"/>
      <sheetName val="Пр. трансп 2005 (3)"/>
      <sheetName val="Магистраль 2005 (3)"/>
      <sheetName val="ЗП 2005 (3)"/>
      <sheetName val="ГЗПО 2005 (3)"/>
      <sheetName val="Матер 2005 (3)"/>
      <sheetName val="СпеЦ 2005 (3)"/>
      <sheetName val="% 2005 (3)"/>
      <sheetName val=" Пр ОС 2005  (3)"/>
      <sheetName val="ОС 2005 (3)"/>
      <sheetName val="Пр произ 2005 (3)"/>
      <sheetName val="Общепроиз 2005 (3)"/>
      <sheetName val="АУП 2005 (3)"/>
      <sheetName val="Базы 2006 (1 пол.)"/>
      <sheetName val="Д ф 2006 (1 пол.)"/>
      <sheetName val="исх. данные  2006 (1 пол.)"/>
      <sheetName val="c-c 2006 (1 пол.)"/>
      <sheetName val="Пр. трансп 2006 (1 пол.)"/>
      <sheetName val="Магистраль 2006 (1 пол.)"/>
      <sheetName val="ЗП 2006 (1 пол.)"/>
      <sheetName val="ГЗПО 2006 (1 пол.)"/>
      <sheetName val="Матер 2006 (1 пол.)"/>
      <sheetName val="СпеЦ 2006 (1 пол.)"/>
      <sheetName val="% 2006 (1 пол.)"/>
      <sheetName val=" Пр ОС 2006 (1 пол.)"/>
      <sheetName val="ОС 2006 (1 пол.)"/>
      <sheetName val="Пр произ 2006 (1 пол.)"/>
      <sheetName val="Общепроиз 2006 (1 пол.)"/>
      <sheetName val="АУП 2006 ( 1 пол.)"/>
      <sheetName val="Базы 2010"/>
      <sheetName val="Д ПД 2010"/>
      <sheetName val="исх. данные  2010"/>
      <sheetName val="c-c 2010"/>
      <sheetName val="Пр. трансп 2010"/>
      <sheetName val="Магистраль 2010"/>
      <sheetName val="ЗП 2010"/>
      <sheetName val="ГЗПО 2010"/>
      <sheetName val="Матер 2010"/>
      <sheetName val="СпеЦ 2010"/>
      <sheetName val="% 2010"/>
      <sheetName val=" Пр ОС 2010"/>
      <sheetName val="ОС 2010"/>
      <sheetName val="Пр произ 2010"/>
      <sheetName val="Общепроиз 2010"/>
      <sheetName val="АУП 2010"/>
      <sheetName val="c-c 2004 ПР (2)"/>
      <sheetName val="Д ф 2004 (2)"/>
      <sheetName val="Базы 2004 ПР (2)"/>
      <sheetName val="исх. данные 2004 ПР (2)"/>
      <sheetName val="Пр. трансп 2004 ПР (2)"/>
      <sheetName val="Магистраль 2004 ПР (2)"/>
      <sheetName val="ЗП 2004 ПР (2)"/>
      <sheetName val="ГЗПО 2004 ПР (2)"/>
      <sheetName val="Матер 2004 ПР (2)"/>
      <sheetName val="СпеЦ 2004 ПР (2)"/>
      <sheetName val="% 2004 ПР (2)"/>
      <sheetName val=" Пр ОС 2004 ПР (2)"/>
      <sheetName val="ОС 2004 ПР (2)"/>
      <sheetName val="Пр произ 2004 ПР (2)"/>
      <sheetName val="Общепроиз 2004 ПР (2)"/>
      <sheetName val="АУП 2004 ПР (2)"/>
      <sheetName val="БДР 2005 (2)"/>
      <sheetName val="Базы 2005 (2)"/>
      <sheetName val="c-c 2005 (2)"/>
      <sheetName val="Д ф 2005 (2)"/>
      <sheetName val="исх. данные  05 (2)"/>
      <sheetName val="Пр. трансп 2005 (2)"/>
      <sheetName val="Магистраль 2005 (2)"/>
      <sheetName val="ЗП 2005 (2)"/>
      <sheetName val="ГЗПО 2005 (2)"/>
      <sheetName val="Матер 2005 (2)"/>
      <sheetName val="СпеЦ 2005 (2)"/>
      <sheetName val="% 2005 (2)"/>
      <sheetName val=" Пр ОС 2005  (2)"/>
      <sheetName val="ОС 2005 (2)"/>
      <sheetName val="Пр произ 2005 (2)"/>
      <sheetName val="Общепроиз 2005 (2)"/>
      <sheetName val="АУП 2005 (2)"/>
      <sheetName val="2007г. "/>
      <sheetName val="Базы 2007"/>
      <sheetName val="Д ПД 2007"/>
      <sheetName val="исх. данные  2007"/>
      <sheetName val="c-c 2007"/>
      <sheetName val="Пр. трансп 2007"/>
      <sheetName val="Магистраль 2007"/>
      <sheetName val="ЗП 2007"/>
      <sheetName val="ГЗПО 2007"/>
      <sheetName val="Матер 2007"/>
      <sheetName val="СпеЦ 2007"/>
      <sheetName val="% 2007"/>
      <sheetName val=" Пр ОС 2007"/>
      <sheetName val="ОС 2007"/>
      <sheetName val="Пр произ 2007"/>
      <sheetName val="Общепроиз 2007"/>
      <sheetName val="АУП 2007"/>
      <sheetName val="Л9 ПР кв"/>
      <sheetName val="Л10 ПР кв"/>
      <sheetName val="Базы 2006"/>
      <sheetName val="Д ПД 2006 увел"/>
      <sheetName val="Д ПД 2006"/>
      <sheetName val="исх. данные  2006"/>
      <sheetName val="c-c 2006"/>
      <sheetName val="Пр. трансп 2006"/>
      <sheetName val="Магистраль 2006"/>
      <sheetName val="ЗП 2006"/>
      <sheetName val="ГЗПО 2006"/>
      <sheetName val="Матер 2006"/>
      <sheetName val="СпеЦ 2006"/>
      <sheetName val="% 2006"/>
      <sheetName val=" Пр ОС 2006"/>
      <sheetName val="ОС 2006"/>
      <sheetName val="Пр произ 2006"/>
      <sheetName val="Общепроиз 2006"/>
      <sheetName val="АУП 2006"/>
      <sheetName val="Базы 1 2006"/>
      <sheetName val="исх. данные  1 2006"/>
      <sheetName val="c-c  1 2006"/>
      <sheetName val="Пр. трансп 1 2006"/>
      <sheetName val="Магистраль 1 2006"/>
      <sheetName val="ЗП 1 2006"/>
      <sheetName val="ГЗПО 1 2006"/>
      <sheetName val="Матер 1 2006"/>
      <sheetName val="СпеЦ 1 2006"/>
      <sheetName val="% 1 2006"/>
      <sheetName val=" Пр ОС 1 2006"/>
      <sheetName val="ОС 1 2006"/>
      <sheetName val="Пр произ 1 2006"/>
      <sheetName val="Общепроиз 1 2006"/>
      <sheetName val="АУП 1 2006"/>
      <sheetName val="2007 вар 1 утв"/>
      <sheetName val="с_с+ инв сос ддч"/>
      <sheetName val="2007 вар 2 утв"/>
      <sheetName val="с_с+ инв сос ддч (2)"/>
      <sheetName val="Сравнение объемов Прост-зак"/>
      <sheetName val="Простая-заказная 2004 г.ФСТ"/>
      <sheetName val="Простая-заказная 2004 г."/>
      <sheetName val="Простая-заказная 1 кв. 2005"/>
      <sheetName val="Сравнение объемов объяв цен"/>
      <sheetName val="С объявл цен 2004 ФСТ"/>
      <sheetName val="С объявл цен 2004"/>
      <sheetName val="С объявл ценностью  1 кв. 2005"/>
      <sheetName val="c_c  1 2006"/>
      <sheetName val="расходы на масла"/>
      <sheetName val="Индексы и мероприят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 УФПС г. Москвы "/>
      <sheetName val="ММП-1"/>
      <sheetName val="ММП-3"/>
      <sheetName val="ММП-4"/>
      <sheetName val="ММП-6"/>
      <sheetName val="ММП-7"/>
      <sheetName val="ММП-9"/>
      <sheetName val="Автокомб. "/>
      <sheetName val="Лист4"/>
      <sheetName val="Список МСЦ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">
          <cell r="C1" t="str">
            <v xml:space="preserve">Отдельно стоящее здание 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zoomScale="90" zoomScaleNormal="90" workbookViewId="0">
      <selection activeCell="F20" sqref="F20"/>
    </sheetView>
  </sheetViews>
  <sheetFormatPr defaultColWidth="9.109375" defaultRowHeight="14.4" x14ac:dyDescent="0.3"/>
  <cols>
    <col min="1" max="1" width="16.88671875" style="112" bestFit="1" customWidth="1"/>
    <col min="2" max="2" width="12.5546875" style="124" bestFit="1" customWidth="1"/>
    <col min="3" max="3" width="31.109375" style="112" bestFit="1" customWidth="1"/>
    <col min="4" max="6" width="9.109375" style="112"/>
    <col min="7" max="7" width="17.109375" style="112" customWidth="1"/>
    <col min="8" max="8" width="11.5546875" style="112" customWidth="1"/>
    <col min="9" max="9" width="12.44140625" style="112" customWidth="1"/>
    <col min="10" max="10" width="13.33203125" style="112" customWidth="1"/>
    <col min="11" max="11" width="13" style="112" customWidth="1"/>
    <col min="12" max="12" width="15.33203125" style="112" customWidth="1"/>
    <col min="13" max="13" width="16.33203125" style="112" customWidth="1"/>
    <col min="14" max="16384" width="9.109375" style="112"/>
  </cols>
  <sheetData>
    <row r="1" spans="1:12" x14ac:dyDescent="0.3">
      <c r="A1" s="177" t="s">
        <v>182</v>
      </c>
      <c r="B1" s="177"/>
      <c r="C1" s="177"/>
    </row>
    <row r="2" spans="1:12" x14ac:dyDescent="0.3">
      <c r="A2" s="176" t="s">
        <v>183</v>
      </c>
      <c r="B2" s="176"/>
      <c r="C2" s="176"/>
    </row>
    <row r="3" spans="1:12" x14ac:dyDescent="0.3">
      <c r="A3" s="10" t="s">
        <v>38</v>
      </c>
      <c r="B3" s="11" t="s">
        <v>39</v>
      </c>
      <c r="C3" s="10" t="s">
        <v>40</v>
      </c>
      <c r="H3" s="113"/>
      <c r="I3" s="113"/>
      <c r="K3" s="113"/>
      <c r="L3" s="113"/>
    </row>
    <row r="4" spans="1:12" x14ac:dyDescent="0.3">
      <c r="A4" s="111" t="s">
        <v>98</v>
      </c>
      <c r="B4" s="71">
        <v>164.10000000000002</v>
      </c>
      <c r="C4" s="70" t="s">
        <v>43</v>
      </c>
      <c r="D4" s="114">
        <v>1</v>
      </c>
      <c r="H4" s="115"/>
      <c r="I4" s="115"/>
      <c r="J4" s="116"/>
      <c r="K4" s="117"/>
      <c r="L4" s="118"/>
    </row>
    <row r="5" spans="1:12" x14ac:dyDescent="0.3">
      <c r="A5" s="111" t="s">
        <v>99</v>
      </c>
      <c r="B5" s="71">
        <v>190.3</v>
      </c>
      <c r="C5" s="70" t="s">
        <v>42</v>
      </c>
      <c r="D5" s="114">
        <v>1</v>
      </c>
      <c r="I5" s="119"/>
    </row>
    <row r="6" spans="1:12" x14ac:dyDescent="0.3">
      <c r="A6" s="72" t="s">
        <v>100</v>
      </c>
      <c r="B6" s="72">
        <v>165.2</v>
      </c>
      <c r="C6" s="36" t="s">
        <v>42</v>
      </c>
      <c r="D6" s="114">
        <v>1</v>
      </c>
    </row>
    <row r="7" spans="1:12" x14ac:dyDescent="0.3">
      <c r="A7" s="72" t="s">
        <v>101</v>
      </c>
      <c r="B7" s="73">
        <v>165.5</v>
      </c>
      <c r="C7" s="36" t="s">
        <v>30</v>
      </c>
      <c r="D7" s="114">
        <v>1</v>
      </c>
    </row>
    <row r="8" spans="1:12" x14ac:dyDescent="0.3">
      <c r="A8" s="72" t="s">
        <v>102</v>
      </c>
      <c r="B8" s="73">
        <v>179</v>
      </c>
      <c r="C8" s="36" t="s">
        <v>32</v>
      </c>
      <c r="D8" s="114">
        <v>5</v>
      </c>
    </row>
    <row r="9" spans="1:12" x14ac:dyDescent="0.3">
      <c r="A9" s="72" t="s">
        <v>103</v>
      </c>
      <c r="B9" s="73">
        <v>170.60000000000002</v>
      </c>
      <c r="C9" s="36" t="s">
        <v>32</v>
      </c>
      <c r="D9" s="114">
        <v>5</v>
      </c>
    </row>
    <row r="10" spans="1:12" x14ac:dyDescent="0.3">
      <c r="A10" s="72" t="s">
        <v>104</v>
      </c>
      <c r="B10" s="73">
        <v>176</v>
      </c>
      <c r="C10" s="36" t="s">
        <v>30</v>
      </c>
      <c r="D10" s="114">
        <v>1</v>
      </c>
    </row>
    <row r="11" spans="1:12" x14ac:dyDescent="0.3">
      <c r="A11" s="72" t="s">
        <v>105</v>
      </c>
      <c r="B11" s="73">
        <v>168.89999999999998</v>
      </c>
      <c r="C11" s="36" t="s">
        <v>32</v>
      </c>
      <c r="D11" s="114">
        <v>5</v>
      </c>
    </row>
    <row r="12" spans="1:12" x14ac:dyDescent="0.3">
      <c r="A12" s="72" t="s">
        <v>106</v>
      </c>
      <c r="B12" s="73">
        <v>187</v>
      </c>
      <c r="C12" s="36" t="s">
        <v>31</v>
      </c>
      <c r="D12" s="114">
        <v>1</v>
      </c>
    </row>
    <row r="13" spans="1:12" x14ac:dyDescent="0.3">
      <c r="A13" s="72" t="s">
        <v>107</v>
      </c>
      <c r="B13" s="69">
        <v>187</v>
      </c>
      <c r="C13" s="36" t="s">
        <v>41</v>
      </c>
      <c r="D13" s="114">
        <v>3</v>
      </c>
    </row>
    <row r="14" spans="1:12" x14ac:dyDescent="0.3">
      <c r="A14" s="72" t="s">
        <v>108</v>
      </c>
      <c r="B14" s="69">
        <v>187.7</v>
      </c>
      <c r="C14" s="36" t="s">
        <v>115</v>
      </c>
      <c r="D14" s="114">
        <v>2</v>
      </c>
    </row>
    <row r="15" spans="1:12" x14ac:dyDescent="0.3">
      <c r="A15" s="72" t="s">
        <v>109</v>
      </c>
      <c r="B15" s="69">
        <v>193.8</v>
      </c>
      <c r="C15" s="36" t="s">
        <v>116</v>
      </c>
      <c r="D15" s="114">
        <v>4</v>
      </c>
    </row>
    <row r="16" spans="1:12" x14ac:dyDescent="0.3">
      <c r="A16" s="72" t="s">
        <v>110</v>
      </c>
      <c r="B16" s="69">
        <v>189.8</v>
      </c>
      <c r="C16" s="36" t="s">
        <v>30</v>
      </c>
      <c r="D16" s="114">
        <v>1</v>
      </c>
    </row>
    <row r="17" spans="1:13" x14ac:dyDescent="0.3">
      <c r="A17" s="72" t="s">
        <v>111</v>
      </c>
      <c r="B17" s="69">
        <v>206.8</v>
      </c>
      <c r="C17" s="70" t="s">
        <v>43</v>
      </c>
      <c r="D17" s="114">
        <v>1</v>
      </c>
      <c r="G17" s="120"/>
      <c r="H17" s="121"/>
      <c r="I17" s="122"/>
      <c r="J17" s="121"/>
      <c r="K17" s="122"/>
      <c r="L17" s="122"/>
      <c r="M17" s="123"/>
    </row>
    <row r="18" spans="1:13" x14ac:dyDescent="0.3">
      <c r="A18" s="72" t="s">
        <v>112</v>
      </c>
      <c r="B18" s="69">
        <v>185.8</v>
      </c>
      <c r="C18" s="36" t="s">
        <v>31</v>
      </c>
      <c r="D18" s="114">
        <v>1</v>
      </c>
    </row>
    <row r="19" spans="1:13" x14ac:dyDescent="0.3">
      <c r="A19" s="36" t="s">
        <v>113</v>
      </c>
      <c r="B19" s="69">
        <v>213</v>
      </c>
      <c r="C19" s="36" t="s">
        <v>30</v>
      </c>
      <c r="D19" s="114">
        <v>1</v>
      </c>
    </row>
    <row r="20" spans="1:13" x14ac:dyDescent="0.3">
      <c r="A20" s="36" t="s">
        <v>114</v>
      </c>
      <c r="B20" s="69">
        <v>216</v>
      </c>
      <c r="C20" s="36" t="s">
        <v>32</v>
      </c>
      <c r="D20" s="114">
        <v>5</v>
      </c>
    </row>
  </sheetData>
  <mergeCells count="2">
    <mergeCell ref="A2:C2"/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3A2C7"/>
    <pageSetUpPr fitToPage="1"/>
  </sheetPr>
  <dimension ref="A1:V42"/>
  <sheetViews>
    <sheetView zoomScale="60" zoomScaleNormal="60" workbookViewId="0">
      <selection activeCell="P19" sqref="P19"/>
    </sheetView>
  </sheetViews>
  <sheetFormatPr defaultColWidth="8.6640625" defaultRowHeight="14.4" x14ac:dyDescent="0.3"/>
  <cols>
    <col min="1" max="1" width="32.109375" style="127" customWidth="1"/>
    <col min="2" max="2" width="26.109375" style="127" customWidth="1"/>
    <col min="3" max="3" width="23.109375" style="127" customWidth="1"/>
    <col min="4" max="4" width="11.44140625" style="127" customWidth="1"/>
    <col min="5" max="5" width="10.44140625" style="127" customWidth="1"/>
    <col min="6" max="7" width="13.44140625" style="127" customWidth="1"/>
    <col min="8" max="8" width="25.88671875" style="127" customWidth="1"/>
    <col min="9" max="16384" width="8.6640625" style="127"/>
  </cols>
  <sheetData>
    <row r="1" spans="1:8" x14ac:dyDescent="0.3">
      <c r="A1" s="16"/>
      <c r="H1" s="16"/>
    </row>
    <row r="2" spans="1:8" x14ac:dyDescent="0.3">
      <c r="A2" s="15"/>
      <c r="B2" s="15" t="s">
        <v>119</v>
      </c>
    </row>
    <row r="3" spans="1:8" x14ac:dyDescent="0.3">
      <c r="A3" s="128"/>
      <c r="B3" s="128" t="s">
        <v>82</v>
      </c>
      <c r="C3" s="128"/>
      <c r="D3" s="128"/>
      <c r="E3" s="128"/>
      <c r="F3" s="128"/>
      <c r="G3" s="128"/>
      <c r="H3" s="128"/>
    </row>
    <row r="4" spans="1:8" x14ac:dyDescent="0.3">
      <c r="A4" s="128"/>
      <c r="B4" s="128"/>
      <c r="C4" s="129"/>
      <c r="D4" s="128"/>
      <c r="E4" s="128"/>
      <c r="F4" s="128"/>
      <c r="G4" s="128"/>
      <c r="H4" s="128"/>
    </row>
    <row r="5" spans="1:8" x14ac:dyDescent="0.3">
      <c r="A5" s="128"/>
      <c r="B5" s="128"/>
      <c r="C5" s="128"/>
      <c r="D5" s="128"/>
      <c r="E5" s="128"/>
      <c r="F5" s="128"/>
      <c r="G5" s="128"/>
      <c r="H5" s="128"/>
    </row>
    <row r="6" spans="1:8" x14ac:dyDescent="0.3">
      <c r="A6" s="130" t="s">
        <v>65</v>
      </c>
      <c r="B6" s="128" t="s">
        <v>57</v>
      </c>
      <c r="C6" s="128"/>
      <c r="D6" s="128"/>
      <c r="E6" s="128"/>
      <c r="F6" s="128"/>
      <c r="G6" s="128"/>
      <c r="H6" s="128"/>
    </row>
    <row r="7" spans="1:8" x14ac:dyDescent="0.3">
      <c r="A7" s="128" t="s">
        <v>56</v>
      </c>
      <c r="B7" s="128" t="s">
        <v>98</v>
      </c>
      <c r="C7" s="128"/>
      <c r="D7" s="131"/>
      <c r="E7" s="132"/>
      <c r="F7" s="128"/>
      <c r="G7" s="128"/>
      <c r="H7" s="128"/>
    </row>
    <row r="8" spans="1:8" x14ac:dyDescent="0.3">
      <c r="A8" s="128" t="s">
        <v>55</v>
      </c>
      <c r="B8" s="133">
        <v>46115</v>
      </c>
      <c r="C8" s="134"/>
      <c r="D8" s="128"/>
      <c r="E8" s="128"/>
      <c r="F8" s="128"/>
      <c r="G8" s="128"/>
      <c r="H8" s="128"/>
    </row>
    <row r="9" spans="1:8" x14ac:dyDescent="0.3">
      <c r="A9" s="128" t="s">
        <v>64</v>
      </c>
      <c r="B9" s="128" t="s">
        <v>43</v>
      </c>
      <c r="C9" s="128"/>
      <c r="D9" s="128"/>
      <c r="E9" s="128"/>
      <c r="F9" s="128"/>
      <c r="G9" s="128"/>
      <c r="H9" s="128"/>
    </row>
    <row r="10" spans="1:8" x14ac:dyDescent="0.3">
      <c r="A10" s="128" t="s">
        <v>54</v>
      </c>
      <c r="B10" s="175" t="s">
        <v>63</v>
      </c>
      <c r="C10" s="128"/>
      <c r="D10" s="128"/>
      <c r="E10" s="128"/>
      <c r="F10" s="128"/>
      <c r="G10" s="128"/>
      <c r="H10" s="128"/>
    </row>
    <row r="11" spans="1:8" x14ac:dyDescent="0.3">
      <c r="A11" s="128" t="s">
        <v>66</v>
      </c>
      <c r="B11" s="136">
        <f>SUM(C18:C30)</f>
        <v>164.10000000000002</v>
      </c>
      <c r="C11" s="128" t="s">
        <v>29</v>
      </c>
      <c r="D11" s="128"/>
      <c r="E11" s="128"/>
      <c r="F11" s="128"/>
      <c r="G11" s="128"/>
      <c r="H11" s="128"/>
    </row>
    <row r="12" spans="1:8" x14ac:dyDescent="0.3">
      <c r="A12" s="128" t="s">
        <v>8</v>
      </c>
      <c r="B12" s="128" t="s">
        <v>9</v>
      </c>
      <c r="C12" s="128"/>
      <c r="D12" s="128"/>
      <c r="E12" s="128"/>
      <c r="F12" s="128"/>
      <c r="G12" s="128"/>
      <c r="H12" s="128"/>
    </row>
    <row r="13" spans="1:8" x14ac:dyDescent="0.3">
      <c r="A13" s="128" t="s">
        <v>52</v>
      </c>
      <c r="B13" s="137">
        <v>1500</v>
      </c>
      <c r="C13" s="128"/>
      <c r="D13" s="128"/>
      <c r="E13" s="128"/>
      <c r="F13" s="128"/>
      <c r="G13" s="128"/>
      <c r="H13" s="128"/>
    </row>
    <row r="14" spans="1:8" x14ac:dyDescent="0.3">
      <c r="A14" s="128"/>
      <c r="B14" s="128"/>
      <c r="C14" s="128"/>
      <c r="D14" s="128"/>
      <c r="E14" s="128"/>
      <c r="F14" s="128"/>
      <c r="G14" s="128"/>
      <c r="H14" s="128"/>
    </row>
    <row r="15" spans="1:8" x14ac:dyDescent="0.3">
      <c r="A15" s="128"/>
      <c r="B15" s="128"/>
      <c r="C15" s="128"/>
      <c r="D15" s="128"/>
      <c r="E15" s="128"/>
      <c r="F15" s="128"/>
      <c r="G15" s="128"/>
      <c r="H15" s="128"/>
    </row>
    <row r="16" spans="1:8" x14ac:dyDescent="0.3">
      <c r="A16" s="178" t="s">
        <v>12</v>
      </c>
      <c r="B16" s="179" t="s">
        <v>13</v>
      </c>
      <c r="C16" s="178" t="s">
        <v>14</v>
      </c>
      <c r="D16" s="179" t="s">
        <v>51</v>
      </c>
      <c r="E16" s="179"/>
      <c r="F16" s="179"/>
      <c r="G16" s="179"/>
      <c r="H16" s="178" t="s">
        <v>16</v>
      </c>
    </row>
    <row r="17" spans="1:22" ht="41.4" x14ac:dyDescent="0.3">
      <c r="A17" s="178"/>
      <c r="B17" s="179"/>
      <c r="C17" s="178"/>
      <c r="D17" s="138" t="s">
        <v>50</v>
      </c>
      <c r="E17" s="138" t="s">
        <v>49</v>
      </c>
      <c r="F17" s="138" t="s">
        <v>62</v>
      </c>
      <c r="G17" s="138" t="s">
        <v>61</v>
      </c>
      <c r="H17" s="178"/>
    </row>
    <row r="18" spans="1:22" s="145" customFormat="1" ht="41.4" x14ac:dyDescent="0.3">
      <c r="A18" s="138" t="s">
        <v>60</v>
      </c>
      <c r="B18" s="138" t="s">
        <v>20</v>
      </c>
      <c r="C18" s="14"/>
      <c r="D18" s="13"/>
      <c r="E18" s="139">
        <v>0.27430555555555552</v>
      </c>
      <c r="F18" s="139">
        <v>3.4722222222222199E-3</v>
      </c>
      <c r="G18" s="139">
        <f t="shared" ref="G18:G30" si="0">E18+F18</f>
        <v>0.27777777777777773</v>
      </c>
      <c r="H18" s="138" t="s">
        <v>47</v>
      </c>
    </row>
    <row r="19" spans="1:22" s="145" customFormat="1" ht="41.4" x14ac:dyDescent="0.3">
      <c r="A19" s="146" t="s">
        <v>19</v>
      </c>
      <c r="B19" s="138" t="s">
        <v>20</v>
      </c>
      <c r="C19" s="140">
        <v>0.1</v>
      </c>
      <c r="D19" s="139">
        <v>3.4722222222222199E-3</v>
      </c>
      <c r="E19" s="141">
        <f t="shared" ref="E19:E30" si="1">SUM(G18+D19)</f>
        <v>0.28124999999999994</v>
      </c>
      <c r="F19" s="139">
        <v>3.4722222222222203E-2</v>
      </c>
      <c r="G19" s="139">
        <f t="shared" si="0"/>
        <v>0.31597222222222215</v>
      </c>
      <c r="H19" s="138" t="s">
        <v>23</v>
      </c>
    </row>
    <row r="20" spans="1:22" s="145" customFormat="1" ht="27.6" x14ac:dyDescent="0.3">
      <c r="A20" s="138" t="s">
        <v>81</v>
      </c>
      <c r="B20" s="138" t="s">
        <v>69</v>
      </c>
      <c r="C20" s="140">
        <v>23.6</v>
      </c>
      <c r="D20" s="139">
        <v>2.7777777777777801E-2</v>
      </c>
      <c r="E20" s="139">
        <f t="shared" si="1"/>
        <v>0.34374999999999994</v>
      </c>
      <c r="F20" s="139">
        <v>6.9444444444444397E-3</v>
      </c>
      <c r="G20" s="139">
        <f t="shared" si="0"/>
        <v>0.35069444444444436</v>
      </c>
      <c r="H20" s="138" t="s">
        <v>59</v>
      </c>
    </row>
    <row r="21" spans="1:22" s="145" customFormat="1" ht="27.6" x14ac:dyDescent="0.3">
      <c r="A21" s="138" t="s">
        <v>72</v>
      </c>
      <c r="B21" s="138" t="s">
        <v>71</v>
      </c>
      <c r="C21" s="140">
        <v>19.2</v>
      </c>
      <c r="D21" s="139">
        <v>2.0833333333333332E-2</v>
      </c>
      <c r="E21" s="139">
        <f t="shared" si="1"/>
        <v>0.37152777777777768</v>
      </c>
      <c r="F21" s="139">
        <v>6.9444444444444397E-3</v>
      </c>
      <c r="G21" s="139">
        <f t="shared" si="0"/>
        <v>0.3784722222222221</v>
      </c>
      <c r="H21" s="138" t="s">
        <v>59</v>
      </c>
    </row>
    <row r="22" spans="1:22" s="145" customFormat="1" ht="27.6" x14ac:dyDescent="0.3">
      <c r="A22" s="138" t="s">
        <v>80</v>
      </c>
      <c r="B22" s="138" t="s">
        <v>79</v>
      </c>
      <c r="C22" s="140">
        <v>1.5</v>
      </c>
      <c r="D22" s="139">
        <v>3.4722222222222199E-3</v>
      </c>
      <c r="E22" s="139">
        <f t="shared" si="1"/>
        <v>0.38194444444444431</v>
      </c>
      <c r="F22" s="139">
        <v>1.3888888888888888E-2</v>
      </c>
      <c r="G22" s="139">
        <f t="shared" si="0"/>
        <v>0.3958333333333332</v>
      </c>
      <c r="H22" s="138" t="s">
        <v>37</v>
      </c>
    </row>
    <row r="23" spans="1:22" s="145" customFormat="1" x14ac:dyDescent="0.3">
      <c r="A23" s="138" t="s">
        <v>118</v>
      </c>
      <c r="B23" s="125" t="s">
        <v>117</v>
      </c>
      <c r="C23" s="140">
        <v>3.3</v>
      </c>
      <c r="D23" s="139">
        <v>6.9444444444444397E-3</v>
      </c>
      <c r="E23" s="139">
        <f t="shared" si="1"/>
        <v>0.40277777777777762</v>
      </c>
      <c r="F23" s="139">
        <v>1.3888888888888888E-2</v>
      </c>
      <c r="G23" s="139">
        <f t="shared" si="0"/>
        <v>0.41666666666666652</v>
      </c>
      <c r="H23" s="138" t="s">
        <v>37</v>
      </c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</row>
    <row r="24" spans="1:22" s="145" customFormat="1" ht="27.6" x14ac:dyDescent="0.3">
      <c r="A24" s="138" t="s">
        <v>78</v>
      </c>
      <c r="B24" s="126" t="s">
        <v>77</v>
      </c>
      <c r="C24" s="140">
        <v>31</v>
      </c>
      <c r="D24" s="139">
        <v>2.7777777777777801E-2</v>
      </c>
      <c r="E24" s="139">
        <f t="shared" si="1"/>
        <v>0.44444444444444431</v>
      </c>
      <c r="F24" s="139">
        <v>1.3888888888888888E-2</v>
      </c>
      <c r="G24" s="139">
        <f t="shared" si="0"/>
        <v>0.4583333333333332</v>
      </c>
      <c r="H24" s="138" t="s">
        <v>37</v>
      </c>
    </row>
    <row r="25" spans="1:22" s="145" customFormat="1" x14ac:dyDescent="0.3">
      <c r="A25" s="138" t="s">
        <v>76</v>
      </c>
      <c r="B25" s="138" t="s">
        <v>75</v>
      </c>
      <c r="C25" s="140">
        <v>9.9</v>
      </c>
      <c r="D25" s="139">
        <v>1.0416666666666701E-2</v>
      </c>
      <c r="E25" s="139">
        <f t="shared" si="1"/>
        <v>0.46874999999999989</v>
      </c>
      <c r="F25" s="139">
        <v>1.3888888888888888E-2</v>
      </c>
      <c r="G25" s="139">
        <f t="shared" si="0"/>
        <v>0.48263888888888878</v>
      </c>
      <c r="H25" s="138" t="s">
        <v>37</v>
      </c>
    </row>
    <row r="26" spans="1:22" s="145" customFormat="1" x14ac:dyDescent="0.3">
      <c r="A26" s="148" t="s">
        <v>74</v>
      </c>
      <c r="B26" s="148" t="s">
        <v>73</v>
      </c>
      <c r="C26" s="142">
        <v>1.5</v>
      </c>
      <c r="D26" s="141">
        <v>3.4722222222222199E-3</v>
      </c>
      <c r="E26" s="141">
        <f t="shared" si="1"/>
        <v>0.48611111111111099</v>
      </c>
      <c r="F26" s="141">
        <v>1.3888888888888888E-2</v>
      </c>
      <c r="G26" s="141">
        <f t="shared" si="0"/>
        <v>0.49999999999999989</v>
      </c>
      <c r="H26" s="148" t="s">
        <v>37</v>
      </c>
    </row>
    <row r="27" spans="1:22" s="145" customFormat="1" ht="27.6" x14ac:dyDescent="0.3">
      <c r="A27" s="149" t="s">
        <v>72</v>
      </c>
      <c r="B27" s="149" t="s">
        <v>71</v>
      </c>
      <c r="C27" s="143">
        <v>31</v>
      </c>
      <c r="D27" s="144">
        <v>3.125E-2</v>
      </c>
      <c r="E27" s="141">
        <f t="shared" si="1"/>
        <v>0.53124999999999989</v>
      </c>
      <c r="F27" s="144">
        <v>6.9444444444444397E-3</v>
      </c>
      <c r="G27" s="144">
        <f t="shared" si="0"/>
        <v>0.53819444444444431</v>
      </c>
      <c r="H27" s="149" t="s">
        <v>68</v>
      </c>
      <c r="I27" s="150"/>
    </row>
    <row r="28" spans="1:22" s="145" customFormat="1" ht="27.6" x14ac:dyDescent="0.3">
      <c r="A28" s="149" t="s">
        <v>70</v>
      </c>
      <c r="B28" s="149" t="s">
        <v>69</v>
      </c>
      <c r="C28" s="143">
        <v>16.600000000000001</v>
      </c>
      <c r="D28" s="144">
        <v>2.0833333333333332E-2</v>
      </c>
      <c r="E28" s="139">
        <f t="shared" si="1"/>
        <v>0.55902777777777768</v>
      </c>
      <c r="F28" s="144">
        <v>6.9444444444444397E-3</v>
      </c>
      <c r="G28" s="144">
        <f t="shared" si="0"/>
        <v>0.5659722222222221</v>
      </c>
      <c r="H28" s="149" t="s">
        <v>68</v>
      </c>
    </row>
    <row r="29" spans="1:22" s="145" customFormat="1" ht="41.4" x14ac:dyDescent="0.3">
      <c r="A29" s="126" t="s">
        <v>21</v>
      </c>
      <c r="B29" s="151" t="s">
        <v>20</v>
      </c>
      <c r="C29" s="140">
        <v>26.3</v>
      </c>
      <c r="D29" s="139">
        <v>3.125E-2</v>
      </c>
      <c r="E29" s="139">
        <f t="shared" si="1"/>
        <v>0.5972222222222221</v>
      </c>
      <c r="F29" s="139">
        <v>3.4722222222222199E-3</v>
      </c>
      <c r="G29" s="139">
        <f t="shared" si="0"/>
        <v>0.60069444444444431</v>
      </c>
      <c r="H29" s="138" t="s">
        <v>47</v>
      </c>
    </row>
    <row r="30" spans="1:22" s="145" customFormat="1" ht="41.4" x14ac:dyDescent="0.3">
      <c r="A30" s="152" t="s">
        <v>19</v>
      </c>
      <c r="B30" s="138" t="s">
        <v>20</v>
      </c>
      <c r="C30" s="140">
        <v>0.1</v>
      </c>
      <c r="D30" s="139">
        <v>3.4722222222222199E-3</v>
      </c>
      <c r="E30" s="139">
        <f t="shared" si="1"/>
        <v>0.60416666666666652</v>
      </c>
      <c r="F30" s="139">
        <v>3.4722222222222203E-2</v>
      </c>
      <c r="G30" s="139">
        <f t="shared" si="0"/>
        <v>0.63888888888888873</v>
      </c>
      <c r="H30" s="138" t="s">
        <v>58</v>
      </c>
    </row>
    <row r="31" spans="1:22" x14ac:dyDescent="0.3">
      <c r="A31" s="128"/>
      <c r="B31" s="128"/>
      <c r="C31" s="128"/>
      <c r="D31" s="128"/>
      <c r="E31" s="128"/>
      <c r="F31" s="128"/>
      <c r="G31" s="128"/>
      <c r="H31" s="128"/>
    </row>
    <row r="32" spans="1:22" x14ac:dyDescent="0.3">
      <c r="A32" s="128"/>
      <c r="B32" s="128"/>
      <c r="C32" s="128"/>
      <c r="D32" s="128"/>
      <c r="E32" s="128"/>
      <c r="F32" s="128"/>
      <c r="G32" s="128"/>
      <c r="H32" s="132"/>
    </row>
    <row r="33" spans="1:8" x14ac:dyDescent="0.3">
      <c r="A33" s="173" t="s">
        <v>26</v>
      </c>
      <c r="B33" s="174">
        <f>B34+B35+B36</f>
        <v>0.36458333333333337</v>
      </c>
      <c r="C33" s="173" t="s">
        <v>44</v>
      </c>
      <c r="D33" s="132"/>
      <c r="E33" s="132"/>
      <c r="F33" s="128"/>
      <c r="G33" s="128"/>
      <c r="H33" s="128"/>
    </row>
    <row r="34" spans="1:8" x14ac:dyDescent="0.3">
      <c r="A34" s="173" t="s">
        <v>27</v>
      </c>
      <c r="B34" s="174">
        <f>SUM(D18:D30)</f>
        <v>0.19097222222222229</v>
      </c>
      <c r="C34" s="173"/>
      <c r="D34" s="128"/>
      <c r="E34" s="132"/>
      <c r="F34" s="128"/>
      <c r="G34" s="128"/>
      <c r="H34" s="128"/>
    </row>
    <row r="35" spans="1:8" x14ac:dyDescent="0.3">
      <c r="A35" s="173" t="s">
        <v>45</v>
      </c>
      <c r="B35" s="174">
        <f>SUM(F18:F30)</f>
        <v>0.17361111111111108</v>
      </c>
      <c r="C35" s="173"/>
      <c r="D35" s="128"/>
      <c r="E35" s="128"/>
      <c r="F35" s="128"/>
      <c r="G35" s="128"/>
      <c r="H35" s="128"/>
    </row>
    <row r="36" spans="1:8" x14ac:dyDescent="0.3">
      <c r="A36" s="173" t="s">
        <v>67</v>
      </c>
      <c r="B36" s="174">
        <v>0</v>
      </c>
      <c r="C36" s="173" t="s">
        <v>44</v>
      </c>
      <c r="D36" s="128"/>
      <c r="E36" s="128"/>
      <c r="F36" s="128"/>
      <c r="G36" s="128"/>
      <c r="H36" s="128"/>
    </row>
    <row r="37" spans="1:8" x14ac:dyDescent="0.3">
      <c r="A37" s="173"/>
      <c r="B37" s="174">
        <f>SUM(B33-D33)</f>
        <v>0.36458333333333337</v>
      </c>
      <c r="C37" s="173"/>
      <c r="D37" s="128"/>
      <c r="E37" s="128"/>
      <c r="F37" s="128"/>
      <c r="G37" s="128"/>
      <c r="H37" s="128"/>
    </row>
    <row r="38" spans="1:8" x14ac:dyDescent="0.3">
      <c r="A38" s="173"/>
      <c r="B38" s="173"/>
      <c r="C38" s="173"/>
      <c r="D38" s="128"/>
      <c r="E38" s="128"/>
      <c r="F38" s="128"/>
      <c r="G38" s="128"/>
      <c r="H38" s="128"/>
    </row>
    <row r="39" spans="1:8" x14ac:dyDescent="0.3">
      <c r="A39" s="128"/>
    </row>
    <row r="40" spans="1:8" x14ac:dyDescent="0.3">
      <c r="A40" s="128"/>
    </row>
    <row r="41" spans="1:8" x14ac:dyDescent="0.3">
      <c r="A41" s="128"/>
    </row>
    <row r="42" spans="1:8" x14ac:dyDescent="0.3">
      <c r="A42" s="128"/>
    </row>
  </sheetData>
  <mergeCells count="5">
    <mergeCell ref="H16:H17"/>
    <mergeCell ref="A16:A17"/>
    <mergeCell ref="B16:B17"/>
    <mergeCell ref="C16:C17"/>
    <mergeCell ref="D16:G16"/>
  </mergeCells>
  <pageMargins left="0.25" right="0.25" top="0.75" bottom="0.75" header="0.3" footer="0.3"/>
  <pageSetup paperSize="9" scale="63" fitToWidth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3A2C7"/>
    <pageSetUpPr fitToPage="1"/>
  </sheetPr>
  <dimension ref="A1:H39"/>
  <sheetViews>
    <sheetView zoomScale="70" zoomScaleNormal="70" workbookViewId="0">
      <selection activeCell="C39" sqref="C39"/>
    </sheetView>
  </sheetViews>
  <sheetFormatPr defaultColWidth="8.6640625" defaultRowHeight="14.4" x14ac:dyDescent="0.3"/>
  <cols>
    <col min="1" max="1" width="32.109375" style="127" customWidth="1"/>
    <col min="2" max="2" width="26.109375" style="127" customWidth="1"/>
    <col min="3" max="3" width="23.109375" style="127" customWidth="1"/>
    <col min="4" max="4" width="11.44140625" style="127" customWidth="1"/>
    <col min="5" max="5" width="10.44140625" style="127" customWidth="1"/>
    <col min="6" max="7" width="13.44140625" style="127" customWidth="1"/>
    <col min="8" max="8" width="31.88671875" style="127" customWidth="1"/>
    <col min="9" max="16384" width="8.6640625" style="127"/>
  </cols>
  <sheetData>
    <row r="1" spans="1:8" x14ac:dyDescent="0.3">
      <c r="A1" s="16"/>
      <c r="H1" s="16"/>
    </row>
    <row r="2" spans="1:8" x14ac:dyDescent="0.3">
      <c r="A2" s="15"/>
      <c r="B2" s="15" t="s">
        <v>122</v>
      </c>
    </row>
    <row r="3" spans="1:8" x14ac:dyDescent="0.3">
      <c r="A3" s="128"/>
      <c r="B3" s="128" t="s">
        <v>82</v>
      </c>
      <c r="C3" s="128"/>
      <c r="D3" s="128"/>
      <c r="E3" s="128"/>
      <c r="F3" s="128"/>
      <c r="G3" s="128"/>
      <c r="H3" s="128"/>
    </row>
    <row r="4" spans="1:8" x14ac:dyDescent="0.3">
      <c r="A4" s="128"/>
      <c r="B4" s="128"/>
      <c r="C4" s="129"/>
      <c r="D4" s="128"/>
      <c r="E4" s="128"/>
      <c r="F4" s="128"/>
      <c r="G4" s="128"/>
      <c r="H4" s="128"/>
    </row>
    <row r="5" spans="1:8" x14ac:dyDescent="0.3">
      <c r="A5" s="128"/>
      <c r="B5" s="128"/>
      <c r="C5" s="128"/>
      <c r="D5" s="128"/>
      <c r="E5" s="128"/>
      <c r="F5" s="128"/>
      <c r="G5" s="128"/>
      <c r="H5" s="128"/>
    </row>
    <row r="6" spans="1:8" x14ac:dyDescent="0.3">
      <c r="A6" s="130" t="s">
        <v>65</v>
      </c>
      <c r="B6" s="128" t="s">
        <v>57</v>
      </c>
      <c r="C6" s="128"/>
      <c r="D6" s="128"/>
      <c r="E6" s="128"/>
      <c r="F6" s="128"/>
      <c r="G6" s="128"/>
      <c r="H6" s="128"/>
    </row>
    <row r="7" spans="1:8" x14ac:dyDescent="0.3">
      <c r="A7" s="128" t="s">
        <v>56</v>
      </c>
      <c r="B7" s="134" t="s">
        <v>99</v>
      </c>
      <c r="C7" s="134"/>
      <c r="D7" s="131"/>
      <c r="E7" s="132"/>
      <c r="F7" s="128"/>
      <c r="G7" s="128"/>
      <c r="H7" s="128"/>
    </row>
    <row r="8" spans="1:8" x14ac:dyDescent="0.3">
      <c r="A8" s="128" t="s">
        <v>55</v>
      </c>
      <c r="B8" s="133">
        <v>46184</v>
      </c>
      <c r="C8" s="134"/>
      <c r="D8" s="128"/>
      <c r="E8" s="128"/>
      <c r="F8" s="128"/>
      <c r="G8" s="128"/>
      <c r="H8" s="128"/>
    </row>
    <row r="9" spans="1:8" x14ac:dyDescent="0.3">
      <c r="A9" s="128" t="s">
        <v>64</v>
      </c>
      <c r="B9" s="128" t="s">
        <v>42</v>
      </c>
      <c r="C9" s="128"/>
      <c r="D9" s="128"/>
      <c r="E9" s="128"/>
      <c r="F9" s="128"/>
      <c r="G9" s="128"/>
      <c r="H9" s="128"/>
    </row>
    <row r="10" spans="1:8" x14ac:dyDescent="0.3">
      <c r="A10" s="128" t="s">
        <v>54</v>
      </c>
      <c r="B10" s="135" t="s">
        <v>63</v>
      </c>
      <c r="C10" s="128"/>
      <c r="D10" s="128"/>
      <c r="E10" s="128"/>
      <c r="F10" s="128"/>
      <c r="G10" s="128"/>
      <c r="H10" s="128"/>
    </row>
    <row r="11" spans="1:8" x14ac:dyDescent="0.3">
      <c r="A11" s="128" t="s">
        <v>66</v>
      </c>
      <c r="B11" s="136">
        <f>SUM(C18:C27)</f>
        <v>190.3</v>
      </c>
      <c r="C11" s="128" t="s">
        <v>29</v>
      </c>
      <c r="D11" s="128"/>
      <c r="E11" s="128"/>
      <c r="F11" s="128"/>
      <c r="G11" s="128"/>
      <c r="H11" s="128"/>
    </row>
    <row r="12" spans="1:8" x14ac:dyDescent="0.3">
      <c r="A12" s="128" t="s">
        <v>8</v>
      </c>
      <c r="B12" s="128" t="s">
        <v>9</v>
      </c>
      <c r="C12" s="128"/>
      <c r="D12" s="128"/>
      <c r="E12" s="128"/>
      <c r="F12" s="128"/>
      <c r="G12" s="128"/>
      <c r="H12" s="128"/>
    </row>
    <row r="13" spans="1:8" x14ac:dyDescent="0.3">
      <c r="A13" s="128" t="s">
        <v>52</v>
      </c>
      <c r="B13" s="137">
        <v>1500</v>
      </c>
      <c r="C13" s="128"/>
      <c r="D13" s="128"/>
      <c r="E13" s="128"/>
      <c r="F13" s="128"/>
      <c r="G13" s="128"/>
      <c r="H13" s="128"/>
    </row>
    <row r="14" spans="1:8" x14ac:dyDescent="0.3">
      <c r="A14" s="128"/>
      <c r="B14" s="128"/>
      <c r="C14" s="128"/>
      <c r="D14" s="128"/>
      <c r="E14" s="128"/>
      <c r="F14" s="128"/>
      <c r="G14" s="128"/>
      <c r="H14" s="128"/>
    </row>
    <row r="15" spans="1:8" x14ac:dyDescent="0.3">
      <c r="A15" s="128"/>
      <c r="B15" s="128"/>
      <c r="C15" s="128"/>
      <c r="D15" s="128"/>
      <c r="E15" s="128"/>
      <c r="F15" s="128"/>
      <c r="G15" s="128"/>
      <c r="H15" s="128"/>
    </row>
    <row r="16" spans="1:8" x14ac:dyDescent="0.3">
      <c r="A16" s="178" t="s">
        <v>12</v>
      </c>
      <c r="B16" s="179" t="s">
        <v>13</v>
      </c>
      <c r="C16" s="178" t="s">
        <v>14</v>
      </c>
      <c r="D16" s="179" t="s">
        <v>51</v>
      </c>
      <c r="E16" s="179"/>
      <c r="F16" s="179"/>
      <c r="G16" s="179"/>
      <c r="H16" s="178" t="s">
        <v>16</v>
      </c>
    </row>
    <row r="17" spans="1:8" ht="41.4" x14ac:dyDescent="0.3">
      <c r="A17" s="178"/>
      <c r="B17" s="179"/>
      <c r="C17" s="178"/>
      <c r="D17" s="138" t="s">
        <v>50</v>
      </c>
      <c r="E17" s="138" t="s">
        <v>49</v>
      </c>
      <c r="F17" s="138" t="s">
        <v>62</v>
      </c>
      <c r="G17" s="138" t="s">
        <v>61</v>
      </c>
      <c r="H17" s="178"/>
    </row>
    <row r="18" spans="1:8" s="145" customFormat="1" ht="41.4" x14ac:dyDescent="0.3">
      <c r="A18" s="138" t="s">
        <v>60</v>
      </c>
      <c r="B18" s="138" t="s">
        <v>20</v>
      </c>
      <c r="C18" s="14"/>
      <c r="D18" s="13"/>
      <c r="E18" s="139">
        <v>0.27430555555555552</v>
      </c>
      <c r="F18" s="139">
        <v>3.4722222222222199E-3</v>
      </c>
      <c r="G18" s="139">
        <f t="shared" ref="G18:G27" si="0">E18+F18</f>
        <v>0.27777777777777773</v>
      </c>
      <c r="H18" s="138" t="s">
        <v>47</v>
      </c>
    </row>
    <row r="19" spans="1:8" s="145" customFormat="1" ht="41.4" x14ac:dyDescent="0.3">
      <c r="A19" s="146" t="s">
        <v>19</v>
      </c>
      <c r="B19" s="138" t="s">
        <v>20</v>
      </c>
      <c r="C19" s="140">
        <v>0.1</v>
      </c>
      <c r="D19" s="139">
        <v>3.4722222222222199E-3</v>
      </c>
      <c r="E19" s="139">
        <f t="shared" ref="E19:E27" si="1">SUM(G18+D19)</f>
        <v>0.28124999999999994</v>
      </c>
      <c r="F19" s="139">
        <v>3.4722222222222203E-2</v>
      </c>
      <c r="G19" s="139">
        <f t="shared" si="0"/>
        <v>0.31597222222222215</v>
      </c>
      <c r="H19" s="138" t="s">
        <v>23</v>
      </c>
    </row>
    <row r="20" spans="1:8" s="145" customFormat="1" x14ac:dyDescent="0.3">
      <c r="A20" s="138" t="s">
        <v>121</v>
      </c>
      <c r="B20" s="125" t="s">
        <v>120</v>
      </c>
      <c r="C20" s="140">
        <v>52</v>
      </c>
      <c r="D20" s="139">
        <v>4.8611111111111112E-2</v>
      </c>
      <c r="E20" s="139">
        <f t="shared" si="1"/>
        <v>0.36458333333333326</v>
      </c>
      <c r="F20" s="139">
        <v>1.3888888888888888E-2</v>
      </c>
      <c r="G20" s="139">
        <f t="shared" si="0"/>
        <v>0.37847222222222215</v>
      </c>
      <c r="H20" s="138" t="s">
        <v>37</v>
      </c>
    </row>
    <row r="21" spans="1:8" s="145" customFormat="1" ht="27.6" x14ac:dyDescent="0.3">
      <c r="A21" s="138" t="s">
        <v>81</v>
      </c>
      <c r="B21" s="138" t="s">
        <v>69</v>
      </c>
      <c r="C21" s="140">
        <v>28.8</v>
      </c>
      <c r="D21" s="139">
        <v>2.7777777777777801E-2</v>
      </c>
      <c r="E21" s="139">
        <f t="shared" si="1"/>
        <v>0.40624999999999994</v>
      </c>
      <c r="F21" s="139">
        <v>6.9444444444444397E-3</v>
      </c>
      <c r="G21" s="139">
        <f t="shared" si="0"/>
        <v>0.41319444444444436</v>
      </c>
      <c r="H21" s="138" t="s">
        <v>59</v>
      </c>
    </row>
    <row r="22" spans="1:8" s="145" customFormat="1" ht="27.6" x14ac:dyDescent="0.3">
      <c r="A22" s="138" t="s">
        <v>72</v>
      </c>
      <c r="B22" s="138" t="s">
        <v>71</v>
      </c>
      <c r="C22" s="140">
        <v>16.600000000000001</v>
      </c>
      <c r="D22" s="139">
        <v>2.0833333333333332E-2</v>
      </c>
      <c r="E22" s="139">
        <f t="shared" si="1"/>
        <v>0.43402777777777768</v>
      </c>
      <c r="F22" s="139">
        <v>1.3888888888888888E-2</v>
      </c>
      <c r="G22" s="139">
        <f t="shared" si="0"/>
        <v>0.44791666666666657</v>
      </c>
      <c r="H22" s="148" t="s">
        <v>37</v>
      </c>
    </row>
    <row r="23" spans="1:8" s="145" customFormat="1" ht="27.6" x14ac:dyDescent="0.3">
      <c r="A23" s="138" t="s">
        <v>80</v>
      </c>
      <c r="B23" s="138" t="s">
        <v>79</v>
      </c>
      <c r="C23" s="140">
        <v>1.5</v>
      </c>
      <c r="D23" s="139">
        <v>3.4722222222222199E-3</v>
      </c>
      <c r="E23" s="139">
        <f t="shared" si="1"/>
        <v>0.45138888888888878</v>
      </c>
      <c r="F23" s="139">
        <v>1.3888888888888888E-2</v>
      </c>
      <c r="G23" s="139">
        <f t="shared" si="0"/>
        <v>0.46527777777777768</v>
      </c>
      <c r="H23" s="138" t="s">
        <v>37</v>
      </c>
    </row>
    <row r="24" spans="1:8" s="145" customFormat="1" x14ac:dyDescent="0.3">
      <c r="A24" s="138" t="s">
        <v>76</v>
      </c>
      <c r="B24" s="138" t="s">
        <v>75</v>
      </c>
      <c r="C24" s="140">
        <v>36</v>
      </c>
      <c r="D24" s="139">
        <v>3.4722222222222224E-2</v>
      </c>
      <c r="E24" s="139">
        <f t="shared" si="1"/>
        <v>0.49999999999999989</v>
      </c>
      <c r="F24" s="139">
        <v>1.3888888888888888E-2</v>
      </c>
      <c r="G24" s="139">
        <f t="shared" si="0"/>
        <v>0.51388888888888873</v>
      </c>
      <c r="H24" s="138" t="s">
        <v>37</v>
      </c>
    </row>
    <row r="25" spans="1:8" s="145" customFormat="1" ht="27.6" x14ac:dyDescent="0.3">
      <c r="A25" s="138" t="s">
        <v>70</v>
      </c>
      <c r="B25" s="138" t="s">
        <v>69</v>
      </c>
      <c r="C25" s="140">
        <v>28.9</v>
      </c>
      <c r="D25" s="139">
        <v>3.125E-2</v>
      </c>
      <c r="E25" s="139">
        <f t="shared" si="1"/>
        <v>0.54513888888888873</v>
      </c>
      <c r="F25" s="139">
        <v>6.9444444444444397E-3</v>
      </c>
      <c r="G25" s="139">
        <f t="shared" si="0"/>
        <v>0.55208333333333315</v>
      </c>
      <c r="H25" s="138" t="s">
        <v>68</v>
      </c>
    </row>
    <row r="26" spans="1:8" s="145" customFormat="1" ht="41.4" x14ac:dyDescent="0.3">
      <c r="A26" s="126" t="s">
        <v>21</v>
      </c>
      <c r="B26" s="151" t="s">
        <v>20</v>
      </c>
      <c r="C26" s="140">
        <v>26.3</v>
      </c>
      <c r="D26" s="139">
        <v>3.125E-2</v>
      </c>
      <c r="E26" s="139">
        <f t="shared" si="1"/>
        <v>0.58333333333333315</v>
      </c>
      <c r="F26" s="139">
        <v>3.4722222222222199E-3</v>
      </c>
      <c r="G26" s="139">
        <f t="shared" si="0"/>
        <v>0.58680555555555536</v>
      </c>
      <c r="H26" s="138" t="s">
        <v>47</v>
      </c>
    </row>
    <row r="27" spans="1:8" s="145" customFormat="1" ht="41.4" x14ac:dyDescent="0.3">
      <c r="A27" s="152" t="s">
        <v>19</v>
      </c>
      <c r="B27" s="138" t="s">
        <v>20</v>
      </c>
      <c r="C27" s="140">
        <v>0.1</v>
      </c>
      <c r="D27" s="139">
        <v>3.4722222222222199E-3</v>
      </c>
      <c r="E27" s="139">
        <f t="shared" si="1"/>
        <v>0.59027777777777757</v>
      </c>
      <c r="F27" s="139">
        <v>3.4722222222222203E-2</v>
      </c>
      <c r="G27" s="139">
        <f t="shared" si="0"/>
        <v>0.62499999999999978</v>
      </c>
      <c r="H27" s="138" t="s">
        <v>58</v>
      </c>
    </row>
    <row r="28" spans="1:8" s="145" customFormat="1" x14ac:dyDescent="0.3">
      <c r="A28" s="173"/>
      <c r="B28" s="173"/>
      <c r="C28" s="173"/>
      <c r="D28" s="173"/>
      <c r="E28" s="173"/>
      <c r="F28" s="173"/>
      <c r="G28" s="173"/>
      <c r="H28" s="173"/>
    </row>
    <row r="29" spans="1:8" s="145" customFormat="1" x14ac:dyDescent="0.3">
      <c r="A29" s="173"/>
      <c r="B29" s="173"/>
      <c r="C29" s="173"/>
      <c r="D29" s="173"/>
      <c r="E29" s="173"/>
      <c r="F29" s="173"/>
      <c r="G29" s="174"/>
      <c r="H29" s="174"/>
    </row>
    <row r="30" spans="1:8" s="145" customFormat="1" x14ac:dyDescent="0.3">
      <c r="A30" s="173" t="s">
        <v>26</v>
      </c>
      <c r="B30" s="174">
        <f>B31+B32+B33</f>
        <v>0.35069444444444442</v>
      </c>
      <c r="C30" s="173" t="s">
        <v>44</v>
      </c>
      <c r="D30" s="174"/>
      <c r="E30" s="174"/>
      <c r="F30" s="173"/>
      <c r="G30" s="173"/>
      <c r="H30" s="173"/>
    </row>
    <row r="31" spans="1:8" x14ac:dyDescent="0.3">
      <c r="A31" s="173" t="s">
        <v>27</v>
      </c>
      <c r="B31" s="174">
        <f>SUM(D18:D27)</f>
        <v>0.2048611111111111</v>
      </c>
      <c r="C31" s="173" t="s">
        <v>44</v>
      </c>
      <c r="D31" s="128"/>
      <c r="E31" s="132"/>
      <c r="F31" s="128"/>
      <c r="G31" s="128"/>
      <c r="H31" s="128"/>
    </row>
    <row r="32" spans="1:8" x14ac:dyDescent="0.3">
      <c r="A32" s="173" t="s">
        <v>45</v>
      </c>
      <c r="B32" s="174">
        <f>SUM(F18:F27)</f>
        <v>0.14583333333333329</v>
      </c>
      <c r="C32" s="173" t="s">
        <v>44</v>
      </c>
      <c r="D32" s="128"/>
      <c r="E32" s="128"/>
      <c r="F32" s="128"/>
      <c r="G32" s="128"/>
      <c r="H32" s="128"/>
    </row>
    <row r="33" spans="1:8" x14ac:dyDescent="0.3">
      <c r="A33" s="173" t="s">
        <v>67</v>
      </c>
      <c r="B33" s="174">
        <v>0</v>
      </c>
      <c r="C33" s="173" t="s">
        <v>44</v>
      </c>
      <c r="D33" s="128"/>
      <c r="E33" s="128"/>
      <c r="F33" s="128"/>
      <c r="G33" s="128"/>
      <c r="H33" s="128"/>
    </row>
    <row r="34" spans="1:8" x14ac:dyDescent="0.3">
      <c r="A34" s="173"/>
      <c r="B34" s="174">
        <f>SUM(B30-D30)</f>
        <v>0.35069444444444442</v>
      </c>
      <c r="C34" s="173"/>
      <c r="D34" s="128"/>
      <c r="E34" s="128"/>
      <c r="F34" s="128"/>
      <c r="G34" s="128"/>
      <c r="H34" s="128"/>
    </row>
    <row r="35" spans="1:8" x14ac:dyDescent="0.3">
      <c r="A35" s="128"/>
      <c r="B35" s="128"/>
      <c r="C35" s="128"/>
      <c r="D35" s="128"/>
      <c r="E35" s="128"/>
      <c r="F35" s="128"/>
      <c r="G35" s="128"/>
      <c r="H35" s="128"/>
    </row>
    <row r="36" spans="1:8" x14ac:dyDescent="0.3">
      <c r="A36" s="128"/>
    </row>
    <row r="37" spans="1:8" x14ac:dyDescent="0.3">
      <c r="A37" s="128"/>
    </row>
    <row r="38" spans="1:8" x14ac:dyDescent="0.3">
      <c r="A38" s="128"/>
    </row>
    <row r="39" spans="1:8" x14ac:dyDescent="0.3">
      <c r="A39" s="128"/>
    </row>
  </sheetData>
  <mergeCells count="5">
    <mergeCell ref="H16:H17"/>
    <mergeCell ref="A16:A17"/>
    <mergeCell ref="B16:B17"/>
    <mergeCell ref="C16:C17"/>
    <mergeCell ref="D16:G16"/>
  </mergeCells>
  <pageMargins left="0.7" right="0.7" top="0.75" bottom="0.75" header="0.511811023622047" footer="0.511811023622047"/>
  <pageSetup paperSize="9" scale="69" fitToWidth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zoomScale="90" zoomScaleNormal="90" workbookViewId="0">
      <selection activeCell="D19" sqref="D19"/>
    </sheetView>
  </sheetViews>
  <sheetFormatPr defaultColWidth="10.44140625" defaultRowHeight="13.8" x14ac:dyDescent="0.3"/>
  <cols>
    <col min="1" max="1" width="4.109375" style="17" customWidth="1"/>
    <col min="2" max="2" width="28.44140625" style="17" customWidth="1"/>
    <col min="3" max="3" width="31.44140625" style="17" customWidth="1"/>
    <col min="4" max="4" width="14" style="17" customWidth="1"/>
    <col min="5" max="5" width="14.44140625" style="17" bestFit="1" customWidth="1"/>
    <col min="6" max="7" width="10" style="17" customWidth="1"/>
    <col min="8" max="8" width="12.44140625" style="17" customWidth="1"/>
    <col min="9" max="9" width="25.6640625" style="17" customWidth="1"/>
    <col min="10" max="16384" width="10.44140625" style="17"/>
  </cols>
  <sheetData>
    <row r="1" spans="1:9" s="19" customFormat="1" x14ac:dyDescent="0.3">
      <c r="D1" s="50"/>
      <c r="E1" s="12"/>
      <c r="F1" s="18"/>
      <c r="G1" s="18"/>
      <c r="H1" s="18"/>
      <c r="I1" s="18"/>
    </row>
    <row r="2" spans="1:9" x14ac:dyDescent="0.3">
      <c r="A2" s="183" t="s">
        <v>1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86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17" t="s">
        <v>2</v>
      </c>
      <c r="C4" s="1" t="s">
        <v>3</v>
      </c>
    </row>
    <row r="5" spans="1:9" x14ac:dyDescent="0.3">
      <c r="A5" s="17" t="s">
        <v>4</v>
      </c>
      <c r="C5" s="47" t="s">
        <v>100</v>
      </c>
      <c r="F5" s="65"/>
    </row>
    <row r="6" spans="1:9" x14ac:dyDescent="0.3">
      <c r="A6" s="17" t="s">
        <v>5</v>
      </c>
      <c r="C6" s="49">
        <v>46155</v>
      </c>
    </row>
    <row r="7" spans="1:9" x14ac:dyDescent="0.3">
      <c r="A7" s="17" t="s">
        <v>6</v>
      </c>
      <c r="C7" s="1" t="s">
        <v>42</v>
      </c>
    </row>
    <row r="8" spans="1:9" x14ac:dyDescent="0.3">
      <c r="A8" s="17" t="s">
        <v>85</v>
      </c>
      <c r="C8" s="1" t="s">
        <v>53</v>
      </c>
    </row>
    <row r="9" spans="1:9" x14ac:dyDescent="0.3">
      <c r="A9" s="17" t="s">
        <v>7</v>
      </c>
      <c r="C9" s="47">
        <f>SUM(D15:D24)</f>
        <v>165.2</v>
      </c>
    </row>
    <row r="10" spans="1:9" x14ac:dyDescent="0.3">
      <c r="A10" s="17" t="s">
        <v>8</v>
      </c>
      <c r="C10" s="1" t="s">
        <v>9</v>
      </c>
    </row>
    <row r="11" spans="1:9" x14ac:dyDescent="0.3">
      <c r="A11" s="46" t="s">
        <v>10</v>
      </c>
      <c r="B11" s="46"/>
      <c r="C11" s="48" t="s">
        <v>92</v>
      </c>
      <c r="D11" s="47"/>
      <c r="E11" s="47"/>
      <c r="F11" s="47"/>
      <c r="G11" s="46"/>
      <c r="H11" s="46"/>
      <c r="I11" s="46"/>
    </row>
    <row r="13" spans="1:9" x14ac:dyDescent="0.3">
      <c r="A13" s="184" t="s">
        <v>11</v>
      </c>
      <c r="B13" s="186" t="s">
        <v>12</v>
      </c>
      <c r="C13" s="188" t="s">
        <v>13</v>
      </c>
      <c r="D13" s="186" t="s">
        <v>14</v>
      </c>
      <c r="E13" s="186" t="s">
        <v>15</v>
      </c>
      <c r="F13" s="186"/>
      <c r="G13" s="186"/>
      <c r="H13" s="186"/>
      <c r="I13" s="186" t="s">
        <v>16</v>
      </c>
    </row>
    <row r="14" spans="1:9" ht="27.6" x14ac:dyDescent="0.3">
      <c r="A14" s="185"/>
      <c r="B14" s="187"/>
      <c r="C14" s="189"/>
      <c r="D14" s="190"/>
      <c r="E14" s="68" t="s">
        <v>35</v>
      </c>
      <c r="F14" s="68" t="s">
        <v>36</v>
      </c>
      <c r="G14" s="68" t="s">
        <v>17</v>
      </c>
      <c r="H14" s="68" t="s">
        <v>18</v>
      </c>
      <c r="I14" s="186"/>
    </row>
    <row r="15" spans="1:9" s="37" customFormat="1" ht="27.6" x14ac:dyDescent="0.3">
      <c r="A15" s="36">
        <v>1</v>
      </c>
      <c r="B15" s="3" t="s">
        <v>21</v>
      </c>
      <c r="C15" s="153" t="s">
        <v>20</v>
      </c>
      <c r="D15" s="64"/>
      <c r="E15" s="34"/>
      <c r="F15" s="61">
        <v>0.51736111111111116</v>
      </c>
      <c r="G15" s="44">
        <v>6.9444444444444441E-3</v>
      </c>
      <c r="H15" s="60">
        <f t="shared" ref="H15:H24" si="0">F15+G15</f>
        <v>0.52430555555555558</v>
      </c>
      <c r="I15" s="2" t="s">
        <v>22</v>
      </c>
    </row>
    <row r="16" spans="1:9" s="37" customFormat="1" ht="27.6" x14ac:dyDescent="0.3">
      <c r="A16" s="36">
        <v>2</v>
      </c>
      <c r="B16" s="3" t="s">
        <v>88</v>
      </c>
      <c r="C16" s="153" t="s">
        <v>20</v>
      </c>
      <c r="D16" s="4">
        <v>1.5</v>
      </c>
      <c r="E16" s="34">
        <v>3.4722222222222099E-3</v>
      </c>
      <c r="F16" s="61">
        <f t="shared" ref="F16:F24" si="1">H15+E16</f>
        <v>0.52777777777777779</v>
      </c>
      <c r="G16" s="100">
        <v>2.7777777777777776E-2</v>
      </c>
      <c r="H16" s="60">
        <f t="shared" si="0"/>
        <v>0.55555555555555558</v>
      </c>
      <c r="I16" s="4" t="s">
        <v>23</v>
      </c>
    </row>
    <row r="17" spans="1:9" s="37" customFormat="1" ht="27.6" x14ac:dyDescent="0.3">
      <c r="A17" s="36">
        <v>3</v>
      </c>
      <c r="B17" s="42">
        <v>143930</v>
      </c>
      <c r="C17" s="155" t="s">
        <v>91</v>
      </c>
      <c r="D17" s="62">
        <v>69</v>
      </c>
      <c r="E17" s="41">
        <v>8.6805555555555566E-2</v>
      </c>
      <c r="F17" s="61">
        <f t="shared" si="1"/>
        <v>0.64236111111111116</v>
      </c>
      <c r="G17" s="67">
        <v>1.3888888888888888E-2</v>
      </c>
      <c r="H17" s="60">
        <f t="shared" si="0"/>
        <v>0.65625</v>
      </c>
      <c r="I17" s="180" t="s">
        <v>83</v>
      </c>
    </row>
    <row r="18" spans="1:9" s="37" customFormat="1" ht="27.6" x14ac:dyDescent="0.3">
      <c r="A18" s="36">
        <v>4</v>
      </c>
      <c r="B18" s="56">
        <v>143912</v>
      </c>
      <c r="C18" s="154" t="s">
        <v>90</v>
      </c>
      <c r="D18" s="62">
        <v>5</v>
      </c>
      <c r="E18" s="34">
        <v>1.0416666666666666E-2</v>
      </c>
      <c r="F18" s="61">
        <f t="shared" si="1"/>
        <v>0.66666666666666663</v>
      </c>
      <c r="G18" s="67">
        <v>1.3888888888888888E-2</v>
      </c>
      <c r="H18" s="60">
        <f t="shared" si="0"/>
        <v>0.68055555555555547</v>
      </c>
      <c r="I18" s="181"/>
    </row>
    <row r="19" spans="1:9" s="37" customFormat="1" ht="41.4" x14ac:dyDescent="0.3">
      <c r="A19" s="36">
        <v>5</v>
      </c>
      <c r="B19" s="56">
        <v>143923</v>
      </c>
      <c r="C19" s="154" t="s">
        <v>89</v>
      </c>
      <c r="D19" s="62">
        <v>4.2</v>
      </c>
      <c r="E19" s="34">
        <v>1.0416666666666666E-2</v>
      </c>
      <c r="F19" s="61">
        <f t="shared" si="1"/>
        <v>0.6909722222222221</v>
      </c>
      <c r="G19" s="67">
        <v>1.3888888888888888E-2</v>
      </c>
      <c r="H19" s="60">
        <f t="shared" si="0"/>
        <v>0.70486111111111094</v>
      </c>
      <c r="I19" s="181"/>
    </row>
    <row r="20" spans="1:9" s="37" customFormat="1" ht="27.6" x14ac:dyDescent="0.3">
      <c r="A20" s="36">
        <v>6</v>
      </c>
      <c r="B20" s="56">
        <v>143970</v>
      </c>
      <c r="C20" s="154" t="s">
        <v>128</v>
      </c>
      <c r="D20" s="62">
        <v>10</v>
      </c>
      <c r="E20" s="34">
        <v>2.0833333333333332E-2</v>
      </c>
      <c r="F20" s="61">
        <f t="shared" si="1"/>
        <v>0.72569444444444431</v>
      </c>
      <c r="G20" s="67">
        <v>1.3888888888888888E-2</v>
      </c>
      <c r="H20" s="60">
        <f t="shared" si="0"/>
        <v>0.73958333333333315</v>
      </c>
      <c r="I20" s="182"/>
    </row>
    <row r="21" spans="1:9" s="37" customFormat="1" ht="27.6" x14ac:dyDescent="0.3">
      <c r="A21" s="36">
        <v>7</v>
      </c>
      <c r="B21" s="40">
        <v>117403</v>
      </c>
      <c r="C21" s="168" t="s">
        <v>34</v>
      </c>
      <c r="D21" s="39">
        <v>34</v>
      </c>
      <c r="E21" s="38">
        <v>4.1666666666666664E-2</v>
      </c>
      <c r="F21" s="61">
        <f t="shared" si="1"/>
        <v>0.78124999999999978</v>
      </c>
      <c r="G21" s="100">
        <v>6.9444444444444441E-3</v>
      </c>
      <c r="H21" s="60">
        <f t="shared" si="0"/>
        <v>0.7881944444444442</v>
      </c>
      <c r="I21" s="100" t="s">
        <v>24</v>
      </c>
    </row>
    <row r="22" spans="1:9" s="37" customFormat="1" ht="27.6" x14ac:dyDescent="0.3">
      <c r="A22" s="36">
        <v>8</v>
      </c>
      <c r="B22" s="3" t="s">
        <v>46</v>
      </c>
      <c r="C22" s="153" t="s">
        <v>20</v>
      </c>
      <c r="D22" s="62">
        <v>40</v>
      </c>
      <c r="E22" s="34">
        <v>4.1666666666666664E-2</v>
      </c>
      <c r="F22" s="61">
        <f t="shared" si="1"/>
        <v>0.82986111111111083</v>
      </c>
      <c r="G22" s="67">
        <v>4.1666666666666664E-2</v>
      </c>
      <c r="H22" s="60">
        <f t="shared" si="0"/>
        <v>0.87152777777777746</v>
      </c>
      <c r="I22" s="100" t="s">
        <v>48</v>
      </c>
    </row>
    <row r="23" spans="1:9" s="37" customFormat="1" ht="27.6" x14ac:dyDescent="0.3">
      <c r="A23" s="36">
        <v>9</v>
      </c>
      <c r="B23" s="3" t="s">
        <v>21</v>
      </c>
      <c r="C23" s="153" t="s">
        <v>20</v>
      </c>
      <c r="D23" s="62">
        <v>1.5</v>
      </c>
      <c r="E23" s="34">
        <v>3.472222222222222E-3</v>
      </c>
      <c r="F23" s="61">
        <f t="shared" si="1"/>
        <v>0.87499999999999967</v>
      </c>
      <c r="G23" s="100">
        <v>6.9444444444444441E-3</v>
      </c>
      <c r="H23" s="60">
        <f t="shared" si="0"/>
        <v>0.88194444444444409</v>
      </c>
      <c r="I23" s="2" t="s">
        <v>22</v>
      </c>
    </row>
    <row r="24" spans="1:9" s="37" customFormat="1" ht="27.6" x14ac:dyDescent="0.3">
      <c r="A24" s="36">
        <v>10</v>
      </c>
      <c r="B24" s="3" t="s">
        <v>46</v>
      </c>
      <c r="C24" s="157" t="s">
        <v>20</v>
      </c>
      <c r="D24" s="62"/>
      <c r="E24" s="34"/>
      <c r="F24" s="61">
        <f t="shared" si="1"/>
        <v>0.88194444444444409</v>
      </c>
      <c r="G24" s="67">
        <v>2.7777777777777776E-2</v>
      </c>
      <c r="H24" s="60">
        <f t="shared" si="0"/>
        <v>0.90972222222222188</v>
      </c>
      <c r="I24" s="2" t="s">
        <v>58</v>
      </c>
    </row>
    <row r="25" spans="1:9" s="37" customFormat="1" x14ac:dyDescent="0.3">
      <c r="D25" s="158"/>
      <c r="E25" s="30"/>
      <c r="F25" s="30"/>
      <c r="G25" s="30"/>
      <c r="H25" s="30"/>
      <c r="I25" s="29"/>
    </row>
    <row r="26" spans="1:9" s="37" customFormat="1" x14ac:dyDescent="0.3">
      <c r="B26" s="159" t="s">
        <v>26</v>
      </c>
      <c r="C26" s="160">
        <f>H24-F15</f>
        <v>0.39236111111111072</v>
      </c>
      <c r="D26" s="159"/>
      <c r="E26" s="159"/>
      <c r="F26" s="159"/>
      <c r="G26" s="159"/>
      <c r="H26" s="161"/>
    </row>
    <row r="27" spans="1:9" s="37" customFormat="1" x14ac:dyDescent="0.3">
      <c r="B27" s="159" t="s">
        <v>27</v>
      </c>
      <c r="C27" s="162" t="str">
        <f>IF(MINUTE(SUM(E15:E24))=0,CONCATENATE(HOUR(SUM(E15:E24))," час."),CONCATENATE(HOUR(SUM(E15:E24))," час. ",MINUTE(SUM(E15:E24))," мин."))</f>
        <v>5 час. 15 мин.</v>
      </c>
      <c r="D27" s="159"/>
      <c r="E27" s="162"/>
      <c r="F27" s="159"/>
      <c r="G27" s="159"/>
      <c r="H27" s="160"/>
      <c r="I27" s="24"/>
    </row>
    <row r="28" spans="1:9" s="37" customFormat="1" x14ac:dyDescent="0.3">
      <c r="B28" s="159" t="s">
        <v>28</v>
      </c>
      <c r="C28" s="160" t="str">
        <f>IF(MINUTE(SUM(G15:G24)-(G22))=0,CONCATENATE(HOUR(SUM(G15:G24)-(G22))," час."),CONCATENATE(HOUR(SUM(G15:G24)-(G22))," час. ",MINUTE(SUM(G15:G24)-(G22))," мин."))</f>
        <v>3 час. 10 мин.</v>
      </c>
      <c r="D28" s="159"/>
      <c r="E28" s="159"/>
      <c r="F28" s="159"/>
      <c r="G28" s="159"/>
      <c r="H28" s="160"/>
      <c r="I28" s="163"/>
    </row>
    <row r="29" spans="1:9" x14ac:dyDescent="0.3">
      <c r="B29" s="23"/>
      <c r="C29" s="23"/>
      <c r="E29" s="21"/>
      <c r="F29" s="21"/>
      <c r="G29" s="21"/>
      <c r="H29" s="21"/>
      <c r="I29" s="24"/>
    </row>
    <row r="30" spans="1:9" x14ac:dyDescent="0.3">
      <c r="B30" s="23"/>
      <c r="C30" s="22"/>
      <c r="E30" s="21"/>
      <c r="F30" s="21"/>
      <c r="G30" s="21"/>
      <c r="H30" s="21"/>
    </row>
  </sheetData>
  <mergeCells count="9">
    <mergeCell ref="I17:I20"/>
    <mergeCell ref="A2:I2"/>
    <mergeCell ref="A3:I3"/>
    <mergeCell ref="A13:A14"/>
    <mergeCell ref="B13:B14"/>
    <mergeCell ref="C13:C14"/>
    <mergeCell ref="D13:D14"/>
    <mergeCell ref="E13:H13"/>
    <mergeCell ref="I13:I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="90" zoomScaleNormal="90" workbookViewId="0">
      <selection activeCell="M18" sqref="M18"/>
    </sheetView>
  </sheetViews>
  <sheetFormatPr defaultColWidth="10.44140625" defaultRowHeight="13.8" x14ac:dyDescent="0.3"/>
  <cols>
    <col min="1" max="1" width="4.109375" style="17" customWidth="1"/>
    <col min="2" max="2" width="28.44140625" style="17" customWidth="1"/>
    <col min="3" max="3" width="31.44140625" style="17" customWidth="1"/>
    <col min="4" max="4" width="14" style="17" customWidth="1"/>
    <col min="5" max="5" width="14.44140625" style="17" bestFit="1" customWidth="1"/>
    <col min="6" max="7" width="10" style="17" customWidth="1"/>
    <col min="8" max="8" width="12.44140625" style="17" customWidth="1"/>
    <col min="9" max="9" width="25.6640625" style="17" customWidth="1"/>
    <col min="10" max="16384" width="10.44140625" style="17"/>
  </cols>
  <sheetData>
    <row r="1" spans="1:9" s="19" customFormat="1" x14ac:dyDescent="0.3">
      <c r="D1" s="50"/>
      <c r="E1" s="12"/>
      <c r="F1" s="18"/>
      <c r="G1" s="18"/>
      <c r="H1" s="18"/>
      <c r="I1" s="18"/>
    </row>
    <row r="2" spans="1:9" x14ac:dyDescent="0.3">
      <c r="A2" s="183" t="s">
        <v>1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86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17" t="s">
        <v>2</v>
      </c>
      <c r="C4" s="1" t="s">
        <v>3</v>
      </c>
    </row>
    <row r="5" spans="1:9" x14ac:dyDescent="0.3">
      <c r="A5" s="17" t="s">
        <v>4</v>
      </c>
      <c r="C5" s="47" t="s">
        <v>101</v>
      </c>
    </row>
    <row r="6" spans="1:9" x14ac:dyDescent="0.3">
      <c r="A6" s="17" t="s">
        <v>5</v>
      </c>
      <c r="C6" s="49">
        <v>46152</v>
      </c>
    </row>
    <row r="7" spans="1:9" x14ac:dyDescent="0.3">
      <c r="A7" s="17" t="s">
        <v>6</v>
      </c>
      <c r="C7" s="1" t="s">
        <v>30</v>
      </c>
    </row>
    <row r="8" spans="1:9" x14ac:dyDescent="0.3">
      <c r="A8" s="17" t="s">
        <v>85</v>
      </c>
      <c r="C8" s="1" t="s">
        <v>53</v>
      </c>
    </row>
    <row r="9" spans="1:9" x14ac:dyDescent="0.3">
      <c r="A9" s="17" t="s">
        <v>7</v>
      </c>
      <c r="C9" s="47">
        <f>SUM(D15:D25)</f>
        <v>165.5</v>
      </c>
    </row>
    <row r="10" spans="1:9" x14ac:dyDescent="0.3">
      <c r="A10" s="17" t="s">
        <v>8</v>
      </c>
      <c r="C10" s="1" t="s">
        <v>9</v>
      </c>
    </row>
    <row r="11" spans="1:9" x14ac:dyDescent="0.3">
      <c r="A11" s="46" t="s">
        <v>10</v>
      </c>
      <c r="B11" s="46"/>
      <c r="C11" s="48">
        <v>2500</v>
      </c>
      <c r="D11" s="47"/>
      <c r="E11" s="47"/>
      <c r="F11" s="47"/>
      <c r="G11" s="46"/>
      <c r="H11" s="46"/>
      <c r="I11" s="46"/>
    </row>
    <row r="13" spans="1:9" x14ac:dyDescent="0.3">
      <c r="A13" s="184" t="s">
        <v>11</v>
      </c>
      <c r="B13" s="186" t="s">
        <v>12</v>
      </c>
      <c r="C13" s="188" t="s">
        <v>13</v>
      </c>
      <c r="D13" s="186" t="s">
        <v>14</v>
      </c>
      <c r="E13" s="186" t="s">
        <v>15</v>
      </c>
      <c r="F13" s="186"/>
      <c r="G13" s="186"/>
      <c r="H13" s="186"/>
      <c r="I13" s="186" t="s">
        <v>16</v>
      </c>
    </row>
    <row r="14" spans="1:9" ht="27.6" x14ac:dyDescent="0.3">
      <c r="A14" s="185"/>
      <c r="B14" s="187"/>
      <c r="C14" s="189"/>
      <c r="D14" s="190"/>
      <c r="E14" s="68" t="s">
        <v>35</v>
      </c>
      <c r="F14" s="68" t="s">
        <v>36</v>
      </c>
      <c r="G14" s="68" t="s">
        <v>17</v>
      </c>
      <c r="H14" s="68" t="s">
        <v>18</v>
      </c>
      <c r="I14" s="186"/>
    </row>
    <row r="15" spans="1:9" s="37" customFormat="1" ht="27.6" x14ac:dyDescent="0.3">
      <c r="A15" s="36">
        <v>1</v>
      </c>
      <c r="B15" s="3" t="s">
        <v>21</v>
      </c>
      <c r="C15" s="153" t="s">
        <v>20</v>
      </c>
      <c r="D15" s="88"/>
      <c r="E15" s="34"/>
      <c r="F15" s="83">
        <v>0.32638888888888884</v>
      </c>
      <c r="G15" s="44">
        <v>6.9444444444444441E-3</v>
      </c>
      <c r="H15" s="82">
        <f t="shared" ref="H15:H25" si="0">F15+G15</f>
        <v>0.33333333333333326</v>
      </c>
      <c r="I15" s="2" t="s">
        <v>22</v>
      </c>
    </row>
    <row r="16" spans="1:9" s="37" customFormat="1" ht="27.6" x14ac:dyDescent="0.3">
      <c r="A16" s="36">
        <v>2</v>
      </c>
      <c r="B16" s="3" t="s">
        <v>88</v>
      </c>
      <c r="C16" s="153" t="s">
        <v>20</v>
      </c>
      <c r="D16" s="4">
        <v>1.5</v>
      </c>
      <c r="E16" s="34">
        <v>3.4722222222222099E-3</v>
      </c>
      <c r="F16" s="83">
        <f t="shared" ref="F16:F25" si="1">H15+E16</f>
        <v>0.33680555555555547</v>
      </c>
      <c r="G16" s="100">
        <v>2.7777777777777776E-2</v>
      </c>
      <c r="H16" s="82">
        <f t="shared" si="0"/>
        <v>0.36458333333333326</v>
      </c>
      <c r="I16" s="4" t="s">
        <v>23</v>
      </c>
    </row>
    <row r="17" spans="1:9" s="37" customFormat="1" ht="27.6" x14ac:dyDescent="0.3">
      <c r="A17" s="36">
        <v>3</v>
      </c>
      <c r="B17" s="66">
        <v>143902</v>
      </c>
      <c r="C17" s="3" t="s">
        <v>137</v>
      </c>
      <c r="D17" s="59">
        <v>78</v>
      </c>
      <c r="E17" s="41">
        <v>7.6388888888888895E-2</v>
      </c>
      <c r="F17" s="83">
        <f t="shared" si="1"/>
        <v>0.44097222222222215</v>
      </c>
      <c r="G17" s="67">
        <v>1.3888888888888888E-2</v>
      </c>
      <c r="H17" s="82">
        <f t="shared" si="0"/>
        <v>0.45486111111111105</v>
      </c>
      <c r="I17" s="180" t="s">
        <v>83</v>
      </c>
    </row>
    <row r="18" spans="1:9" s="37" customFormat="1" ht="27.6" x14ac:dyDescent="0.3">
      <c r="A18" s="36">
        <v>4</v>
      </c>
      <c r="B18" s="56">
        <v>143909</v>
      </c>
      <c r="C18" s="154" t="s">
        <v>94</v>
      </c>
      <c r="D18" s="58">
        <v>2</v>
      </c>
      <c r="E18" s="57">
        <v>1.0416666666666666E-2</v>
      </c>
      <c r="F18" s="83">
        <f t="shared" si="1"/>
        <v>0.46527777777777773</v>
      </c>
      <c r="G18" s="67">
        <v>1.3888888888888888E-2</v>
      </c>
      <c r="H18" s="82">
        <f t="shared" si="0"/>
        <v>0.47916666666666663</v>
      </c>
      <c r="I18" s="181"/>
    </row>
    <row r="19" spans="1:9" s="37" customFormat="1" ht="27.6" x14ac:dyDescent="0.3">
      <c r="A19" s="36">
        <v>5</v>
      </c>
      <c r="B19" s="42">
        <v>143905</v>
      </c>
      <c r="C19" s="155" t="s">
        <v>95</v>
      </c>
      <c r="D19" s="66">
        <v>3</v>
      </c>
      <c r="E19" s="41">
        <v>1.0416666666666666E-2</v>
      </c>
      <c r="F19" s="83">
        <f t="shared" si="1"/>
        <v>0.48958333333333331</v>
      </c>
      <c r="G19" s="67">
        <v>1.3888888888888888E-2</v>
      </c>
      <c r="H19" s="82">
        <f t="shared" si="0"/>
        <v>0.50347222222222221</v>
      </c>
      <c r="I19" s="181"/>
    </row>
    <row r="20" spans="1:9" s="37" customFormat="1" ht="27.6" x14ac:dyDescent="0.3">
      <c r="A20" s="36">
        <v>6</v>
      </c>
      <c r="B20" s="56">
        <v>143903</v>
      </c>
      <c r="C20" s="154" t="s">
        <v>96</v>
      </c>
      <c r="D20" s="66">
        <v>3</v>
      </c>
      <c r="E20" s="34">
        <v>1.0416666666666666E-2</v>
      </c>
      <c r="F20" s="83">
        <f t="shared" si="1"/>
        <v>0.51388888888888884</v>
      </c>
      <c r="G20" s="67">
        <v>1.3888888888888888E-2</v>
      </c>
      <c r="H20" s="82">
        <f t="shared" si="0"/>
        <v>0.52777777777777768</v>
      </c>
      <c r="I20" s="182"/>
    </row>
    <row r="21" spans="1:9" s="37" customFormat="1" ht="27.6" x14ac:dyDescent="0.3">
      <c r="A21" s="36">
        <v>7</v>
      </c>
      <c r="B21" s="87">
        <v>115404</v>
      </c>
      <c r="C21" s="172" t="s">
        <v>136</v>
      </c>
      <c r="D21" s="86">
        <v>37</v>
      </c>
      <c r="E21" s="85">
        <v>5.9027777777777783E-2</v>
      </c>
      <c r="F21" s="83">
        <f t="shared" si="1"/>
        <v>0.58680555555555547</v>
      </c>
      <c r="G21" s="100">
        <v>6.9444444444444441E-3</v>
      </c>
      <c r="H21" s="82">
        <f t="shared" si="0"/>
        <v>0.59374999999999989</v>
      </c>
      <c r="I21" s="180" t="s">
        <v>24</v>
      </c>
    </row>
    <row r="22" spans="1:9" s="37" customFormat="1" ht="27.6" x14ac:dyDescent="0.3">
      <c r="A22" s="36">
        <v>8</v>
      </c>
      <c r="B22" s="87">
        <v>117546</v>
      </c>
      <c r="C22" s="172" t="s">
        <v>136</v>
      </c>
      <c r="D22" s="86">
        <v>0.5</v>
      </c>
      <c r="E22" s="85">
        <v>3.472222222222222E-3</v>
      </c>
      <c r="F22" s="83">
        <f t="shared" si="1"/>
        <v>0.5972222222222221</v>
      </c>
      <c r="G22" s="100">
        <v>6.9444444444444441E-3</v>
      </c>
      <c r="H22" s="82">
        <f t="shared" si="0"/>
        <v>0.60416666666666652</v>
      </c>
      <c r="I22" s="182"/>
    </row>
    <row r="23" spans="1:9" s="37" customFormat="1" ht="27.6" x14ac:dyDescent="0.3">
      <c r="A23" s="36">
        <v>9</v>
      </c>
      <c r="B23" s="3" t="s">
        <v>46</v>
      </c>
      <c r="C23" s="153" t="s">
        <v>20</v>
      </c>
      <c r="D23" s="84">
        <v>39</v>
      </c>
      <c r="E23" s="34">
        <v>4.1666666666666664E-2</v>
      </c>
      <c r="F23" s="83">
        <f t="shared" si="1"/>
        <v>0.64583333333333315</v>
      </c>
      <c r="G23" s="67">
        <v>4.1666666666666664E-2</v>
      </c>
      <c r="H23" s="82">
        <f t="shared" si="0"/>
        <v>0.68749999999999978</v>
      </c>
      <c r="I23" s="100" t="s">
        <v>48</v>
      </c>
    </row>
    <row r="24" spans="1:9" s="37" customFormat="1" ht="27.6" x14ac:dyDescent="0.3">
      <c r="A24" s="36">
        <v>10</v>
      </c>
      <c r="B24" s="3" t="s">
        <v>21</v>
      </c>
      <c r="C24" s="153" t="s">
        <v>20</v>
      </c>
      <c r="D24" s="66">
        <v>1.5</v>
      </c>
      <c r="E24" s="34">
        <v>3.472222222222222E-3</v>
      </c>
      <c r="F24" s="83">
        <f t="shared" si="1"/>
        <v>0.69097222222222199</v>
      </c>
      <c r="G24" s="100">
        <v>6.9444444444444441E-3</v>
      </c>
      <c r="H24" s="82">
        <f t="shared" si="0"/>
        <v>0.69791666666666641</v>
      </c>
      <c r="I24" s="2" t="s">
        <v>22</v>
      </c>
    </row>
    <row r="25" spans="1:9" s="37" customFormat="1" ht="27.6" x14ac:dyDescent="0.3">
      <c r="A25" s="36">
        <v>11</v>
      </c>
      <c r="B25" s="3" t="s">
        <v>46</v>
      </c>
      <c r="C25" s="157" t="s">
        <v>20</v>
      </c>
      <c r="D25" s="66" t="s">
        <v>25</v>
      </c>
      <c r="E25" s="34">
        <v>0</v>
      </c>
      <c r="F25" s="83">
        <f t="shared" si="1"/>
        <v>0.69791666666666641</v>
      </c>
      <c r="G25" s="67">
        <v>2.7777777777777776E-2</v>
      </c>
      <c r="H25" s="82">
        <f t="shared" si="0"/>
        <v>0.7256944444444442</v>
      </c>
      <c r="I25" s="2" t="s">
        <v>58</v>
      </c>
    </row>
    <row r="26" spans="1:9" s="37" customFormat="1" x14ac:dyDescent="0.3">
      <c r="D26" s="158"/>
      <c r="E26" s="30"/>
      <c r="F26" s="30"/>
      <c r="G26" s="30"/>
      <c r="H26" s="30"/>
      <c r="I26" s="29"/>
    </row>
    <row r="27" spans="1:9" s="37" customFormat="1" x14ac:dyDescent="0.3">
      <c r="B27" s="159" t="s">
        <v>26</v>
      </c>
      <c r="C27" s="160">
        <f>H25-F15</f>
        <v>0.39930555555555536</v>
      </c>
      <c r="D27" s="159"/>
      <c r="E27" s="159"/>
      <c r="F27" s="159"/>
      <c r="G27" s="159"/>
      <c r="H27" s="161"/>
    </row>
    <row r="28" spans="1:9" s="37" customFormat="1" x14ac:dyDescent="0.3">
      <c r="B28" s="159" t="s">
        <v>27</v>
      </c>
      <c r="C28" s="162">
        <f>SUM(G15:G25)</f>
        <v>0.18055555555555558</v>
      </c>
      <c r="D28" s="159"/>
      <c r="E28" s="162"/>
      <c r="F28" s="159"/>
      <c r="G28" s="159"/>
      <c r="H28" s="160"/>
      <c r="I28" s="24"/>
    </row>
    <row r="29" spans="1:9" x14ac:dyDescent="0.3">
      <c r="B29" s="159" t="s">
        <v>28</v>
      </c>
      <c r="C29" s="160" t="str">
        <f>IF(MINUTE(SUM(G15:G25)-(G23))=0,CONCATENATE(HOUR(SUM(G15:G25)-(G23))," час."),CONCATENATE(HOUR(SUM(G15:G25)-(G23))," час. ",MINUTE(SUM(G15:G25)-(G23))," мин."))</f>
        <v>3 час. 20 мин.</v>
      </c>
      <c r="D29" s="23"/>
      <c r="E29" s="23"/>
      <c r="F29" s="23"/>
      <c r="G29" s="23"/>
      <c r="H29" s="26"/>
      <c r="I29" s="25"/>
    </row>
    <row r="30" spans="1:9" x14ac:dyDescent="0.3">
      <c r="B30" s="23"/>
      <c r="C30" s="23"/>
      <c r="E30" s="21"/>
      <c r="F30" s="21"/>
      <c r="G30" s="21"/>
      <c r="H30" s="21"/>
      <c r="I30" s="24"/>
    </row>
    <row r="31" spans="1:9" x14ac:dyDescent="0.3">
      <c r="B31" s="23"/>
      <c r="C31" s="22"/>
      <c r="E31" s="21"/>
      <c r="F31" s="21"/>
      <c r="G31" s="21"/>
      <c r="H31" s="21"/>
    </row>
    <row r="32" spans="1:9" s="18" customFormat="1" x14ac:dyDescent="0.3">
      <c r="B32" s="20"/>
      <c r="E32" s="19"/>
      <c r="F32" s="19"/>
      <c r="G32" s="19"/>
      <c r="H32" s="19"/>
      <c r="I32" s="19"/>
    </row>
  </sheetData>
  <mergeCells count="10">
    <mergeCell ref="I17:I20"/>
    <mergeCell ref="I21:I22"/>
    <mergeCell ref="A2:I2"/>
    <mergeCell ref="A3:I3"/>
    <mergeCell ref="A13:A14"/>
    <mergeCell ref="B13:B14"/>
    <mergeCell ref="C13:C14"/>
    <mergeCell ref="D13:D14"/>
    <mergeCell ref="E13:H13"/>
    <mergeCell ref="I13:I14"/>
  </mergeCells>
  <pageMargins left="0.59055118110236227" right="0.39370078740157483" top="0.59055118110236227" bottom="0.39370078740157483" header="0.31496062992125984" footer="0.31496062992125984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="80" zoomScaleNormal="80" workbookViewId="0">
      <selection activeCell="A15" sqref="A15:XFD27"/>
    </sheetView>
  </sheetViews>
  <sheetFormatPr defaultColWidth="10.44140625" defaultRowHeight="13.8" x14ac:dyDescent="0.3"/>
  <cols>
    <col min="1" max="1" width="4.109375" style="17" customWidth="1"/>
    <col min="2" max="2" width="28.44140625" style="17" customWidth="1"/>
    <col min="3" max="3" width="31.44140625" style="17" customWidth="1"/>
    <col min="4" max="4" width="14" style="17" customWidth="1"/>
    <col min="5" max="5" width="14.44140625" style="17" bestFit="1" customWidth="1"/>
    <col min="6" max="7" width="10" style="17" customWidth="1"/>
    <col min="8" max="8" width="12.44140625" style="17" customWidth="1"/>
    <col min="9" max="9" width="25.6640625" style="17" customWidth="1"/>
    <col min="10" max="16384" width="10.44140625" style="17"/>
  </cols>
  <sheetData>
    <row r="1" spans="1:9" s="19" customFormat="1" x14ac:dyDescent="0.3">
      <c r="D1" s="50"/>
      <c r="E1" s="12"/>
      <c r="F1" s="18"/>
      <c r="G1" s="18"/>
      <c r="H1" s="18"/>
      <c r="I1" s="18"/>
    </row>
    <row r="2" spans="1:9" x14ac:dyDescent="0.3">
      <c r="A2" s="183" t="s">
        <v>1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86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17" t="s">
        <v>2</v>
      </c>
      <c r="C4" s="1" t="s">
        <v>3</v>
      </c>
    </row>
    <row r="5" spans="1:9" x14ac:dyDescent="0.3">
      <c r="A5" s="17" t="s">
        <v>4</v>
      </c>
      <c r="C5" s="47" t="s">
        <v>102</v>
      </c>
    </row>
    <row r="6" spans="1:9" x14ac:dyDescent="0.3">
      <c r="A6" s="17" t="s">
        <v>5</v>
      </c>
      <c r="C6" s="49">
        <v>46100</v>
      </c>
    </row>
    <row r="7" spans="1:9" x14ac:dyDescent="0.3">
      <c r="A7" s="17" t="s">
        <v>6</v>
      </c>
      <c r="C7" s="1" t="s">
        <v>32</v>
      </c>
    </row>
    <row r="8" spans="1:9" x14ac:dyDescent="0.3">
      <c r="A8" s="17" t="s">
        <v>85</v>
      </c>
      <c r="C8" s="1" t="s">
        <v>53</v>
      </c>
    </row>
    <row r="9" spans="1:9" x14ac:dyDescent="0.3">
      <c r="A9" s="17" t="s">
        <v>7</v>
      </c>
      <c r="C9" s="47">
        <f>SUM(D15:D27)</f>
        <v>179</v>
      </c>
    </row>
    <row r="10" spans="1:9" x14ac:dyDescent="0.3">
      <c r="A10" s="17" t="s">
        <v>8</v>
      </c>
      <c r="C10" s="1" t="s">
        <v>9</v>
      </c>
    </row>
    <row r="11" spans="1:9" x14ac:dyDescent="0.3">
      <c r="A11" s="46" t="s">
        <v>10</v>
      </c>
      <c r="B11" s="46"/>
      <c r="C11" s="48">
        <v>2500</v>
      </c>
      <c r="D11" s="47"/>
      <c r="E11" s="47"/>
      <c r="F11" s="47"/>
      <c r="G11" s="46"/>
      <c r="H11" s="46"/>
      <c r="I11" s="46"/>
    </row>
    <row r="13" spans="1:9" x14ac:dyDescent="0.3">
      <c r="A13" s="184" t="s">
        <v>11</v>
      </c>
      <c r="B13" s="186" t="s">
        <v>12</v>
      </c>
      <c r="C13" s="188" t="s">
        <v>13</v>
      </c>
      <c r="D13" s="186" t="s">
        <v>14</v>
      </c>
      <c r="E13" s="186" t="s">
        <v>15</v>
      </c>
      <c r="F13" s="186"/>
      <c r="G13" s="186"/>
      <c r="H13" s="186"/>
      <c r="I13" s="186" t="s">
        <v>16</v>
      </c>
    </row>
    <row r="14" spans="1:9" ht="27.6" x14ac:dyDescent="0.3">
      <c r="A14" s="185"/>
      <c r="B14" s="187"/>
      <c r="C14" s="189"/>
      <c r="D14" s="190"/>
      <c r="E14" s="68" t="s">
        <v>35</v>
      </c>
      <c r="F14" s="68" t="s">
        <v>36</v>
      </c>
      <c r="G14" s="68" t="s">
        <v>17</v>
      </c>
      <c r="H14" s="68" t="s">
        <v>18</v>
      </c>
      <c r="I14" s="186"/>
    </row>
    <row r="15" spans="1:9" s="37" customFormat="1" ht="27.6" x14ac:dyDescent="0.3">
      <c r="A15" s="36">
        <v>1</v>
      </c>
      <c r="B15" s="3" t="s">
        <v>21</v>
      </c>
      <c r="C15" s="153" t="s">
        <v>20</v>
      </c>
      <c r="D15" s="92"/>
      <c r="E15" s="34"/>
      <c r="F15" s="90">
        <v>0.32638888888888884</v>
      </c>
      <c r="G15" s="44">
        <v>6.9444444444444441E-3</v>
      </c>
      <c r="H15" s="89">
        <f t="shared" ref="H15:H27" si="0">F15+G15</f>
        <v>0.33333333333333326</v>
      </c>
      <c r="I15" s="2" t="s">
        <v>22</v>
      </c>
    </row>
    <row r="16" spans="1:9" s="37" customFormat="1" ht="27.6" x14ac:dyDescent="0.3">
      <c r="A16" s="36">
        <v>2</v>
      </c>
      <c r="B16" s="3" t="s">
        <v>19</v>
      </c>
      <c r="C16" s="153" t="s">
        <v>20</v>
      </c>
      <c r="D16" s="4">
        <v>1.5</v>
      </c>
      <c r="E16" s="34">
        <v>3.4722222222222099E-3</v>
      </c>
      <c r="F16" s="90">
        <f t="shared" ref="F16:F27" si="1">H15+E16</f>
        <v>0.33680555555555547</v>
      </c>
      <c r="G16" s="100">
        <v>2.7777777777777776E-2</v>
      </c>
      <c r="H16" s="89">
        <f t="shared" si="0"/>
        <v>0.36458333333333326</v>
      </c>
      <c r="I16" s="4" t="s">
        <v>23</v>
      </c>
    </row>
    <row r="17" spans="1:9" s="37" customFormat="1" ht="27.6" x14ac:dyDescent="0.3">
      <c r="A17" s="36">
        <v>3</v>
      </c>
      <c r="B17" s="56">
        <v>143902</v>
      </c>
      <c r="C17" s="154" t="s">
        <v>137</v>
      </c>
      <c r="D17" s="58">
        <v>78</v>
      </c>
      <c r="E17" s="57">
        <v>7.6388888888888895E-2</v>
      </c>
      <c r="F17" s="90">
        <f t="shared" si="1"/>
        <v>0.44097222222222215</v>
      </c>
      <c r="G17" s="67">
        <v>1.3888888888888888E-2</v>
      </c>
      <c r="H17" s="89">
        <f t="shared" si="0"/>
        <v>0.45486111111111105</v>
      </c>
      <c r="I17" s="180" t="s">
        <v>83</v>
      </c>
    </row>
    <row r="18" spans="1:9" s="37" customFormat="1" ht="27.6" x14ac:dyDescent="0.3">
      <c r="A18" s="36">
        <v>4</v>
      </c>
      <c r="B18" s="56">
        <v>143909</v>
      </c>
      <c r="C18" s="154" t="s">
        <v>94</v>
      </c>
      <c r="D18" s="58">
        <v>2</v>
      </c>
      <c r="E18" s="57">
        <v>1.0416666666666666E-2</v>
      </c>
      <c r="F18" s="90">
        <f t="shared" si="1"/>
        <v>0.46527777777777773</v>
      </c>
      <c r="G18" s="67">
        <v>1.3888888888888888E-2</v>
      </c>
      <c r="H18" s="89">
        <f t="shared" si="0"/>
        <v>0.47916666666666663</v>
      </c>
      <c r="I18" s="181"/>
    </row>
    <row r="19" spans="1:9" s="37" customFormat="1" ht="27.6" x14ac:dyDescent="0.3">
      <c r="A19" s="36">
        <v>5</v>
      </c>
      <c r="B19" s="42">
        <v>143905</v>
      </c>
      <c r="C19" s="155" t="s">
        <v>95</v>
      </c>
      <c r="D19" s="84">
        <v>3</v>
      </c>
      <c r="E19" s="57">
        <v>1.0416666666666666E-2</v>
      </c>
      <c r="F19" s="90">
        <f t="shared" si="1"/>
        <v>0.48958333333333331</v>
      </c>
      <c r="G19" s="67">
        <v>1.3888888888888888E-2</v>
      </c>
      <c r="H19" s="89">
        <f t="shared" si="0"/>
        <v>0.50347222222222221</v>
      </c>
      <c r="I19" s="181"/>
    </row>
    <row r="20" spans="1:9" s="37" customFormat="1" ht="27.6" x14ac:dyDescent="0.3">
      <c r="A20" s="36">
        <v>6</v>
      </c>
      <c r="B20" s="56">
        <v>143903</v>
      </c>
      <c r="C20" s="154" t="s">
        <v>96</v>
      </c>
      <c r="D20" s="84">
        <v>2.9</v>
      </c>
      <c r="E20" s="57">
        <v>1.0416666666666666E-2</v>
      </c>
      <c r="F20" s="90">
        <f t="shared" si="1"/>
        <v>0.51388888888888884</v>
      </c>
      <c r="G20" s="67">
        <v>1.3888888888888888E-2</v>
      </c>
      <c r="H20" s="89">
        <f t="shared" si="0"/>
        <v>0.52777777777777768</v>
      </c>
      <c r="I20" s="181"/>
    </row>
    <row r="21" spans="1:9" s="37" customFormat="1" ht="27.6" x14ac:dyDescent="0.3">
      <c r="A21" s="36">
        <v>7</v>
      </c>
      <c r="B21" s="56">
        <v>143907</v>
      </c>
      <c r="C21" s="154" t="s">
        <v>141</v>
      </c>
      <c r="D21" s="84">
        <v>2.6</v>
      </c>
      <c r="E21" s="57">
        <v>1.0416666666666666E-2</v>
      </c>
      <c r="F21" s="90">
        <f t="shared" si="1"/>
        <v>0.53819444444444431</v>
      </c>
      <c r="G21" s="67">
        <v>1.3888888888888888E-2</v>
      </c>
      <c r="H21" s="89">
        <f t="shared" si="0"/>
        <v>0.55208333333333315</v>
      </c>
      <c r="I21" s="181"/>
    </row>
    <row r="22" spans="1:9" s="37" customFormat="1" ht="27.6" x14ac:dyDescent="0.3">
      <c r="A22" s="36">
        <v>8</v>
      </c>
      <c r="B22" s="91">
        <v>143988</v>
      </c>
      <c r="C22" s="165" t="s">
        <v>140</v>
      </c>
      <c r="D22" s="84">
        <v>10</v>
      </c>
      <c r="E22" s="34">
        <v>2.0833333333333332E-2</v>
      </c>
      <c r="F22" s="90">
        <f t="shared" si="1"/>
        <v>0.57291666666666652</v>
      </c>
      <c r="G22" s="67">
        <v>1.3888888888888888E-2</v>
      </c>
      <c r="H22" s="89">
        <f t="shared" si="0"/>
        <v>0.58680555555555536</v>
      </c>
      <c r="I22" s="182"/>
    </row>
    <row r="23" spans="1:9" s="37" customFormat="1" ht="27.6" x14ac:dyDescent="0.3">
      <c r="A23" s="36">
        <v>9</v>
      </c>
      <c r="B23" s="87">
        <v>115404</v>
      </c>
      <c r="C23" s="172" t="s">
        <v>136</v>
      </c>
      <c r="D23" s="86">
        <v>38</v>
      </c>
      <c r="E23" s="85">
        <v>5.2083333333333336E-2</v>
      </c>
      <c r="F23" s="5">
        <f t="shared" si="1"/>
        <v>0.63888888888888873</v>
      </c>
      <c r="G23" s="100">
        <v>6.9444444444444441E-3</v>
      </c>
      <c r="H23" s="6">
        <f t="shared" si="0"/>
        <v>0.64583333333333315</v>
      </c>
      <c r="I23" s="180" t="s">
        <v>24</v>
      </c>
    </row>
    <row r="24" spans="1:9" s="37" customFormat="1" ht="27.6" x14ac:dyDescent="0.3">
      <c r="A24" s="36">
        <v>10</v>
      </c>
      <c r="B24" s="87">
        <v>117546</v>
      </c>
      <c r="C24" s="172" t="s">
        <v>139</v>
      </c>
      <c r="D24" s="86">
        <v>0.5</v>
      </c>
      <c r="E24" s="85">
        <v>3.472222222222222E-3</v>
      </c>
      <c r="F24" s="83">
        <f t="shared" si="1"/>
        <v>0.64930555555555536</v>
      </c>
      <c r="G24" s="100">
        <v>6.9444444444444441E-3</v>
      </c>
      <c r="H24" s="82">
        <f t="shared" si="0"/>
        <v>0.65624999999999978</v>
      </c>
      <c r="I24" s="182"/>
    </row>
    <row r="25" spans="1:9" s="37" customFormat="1" ht="27.6" x14ac:dyDescent="0.3">
      <c r="A25" s="36">
        <v>11</v>
      </c>
      <c r="B25" s="3" t="s">
        <v>46</v>
      </c>
      <c r="C25" s="153" t="s">
        <v>20</v>
      </c>
      <c r="D25" s="84">
        <v>39</v>
      </c>
      <c r="E25" s="34">
        <v>4.1666666666666664E-2</v>
      </c>
      <c r="F25" s="83">
        <f t="shared" si="1"/>
        <v>0.69791666666666641</v>
      </c>
      <c r="G25" s="67">
        <v>4.1666666666666664E-2</v>
      </c>
      <c r="H25" s="82">
        <f t="shared" si="0"/>
        <v>0.73958333333333304</v>
      </c>
      <c r="I25" s="100" t="s">
        <v>48</v>
      </c>
    </row>
    <row r="26" spans="1:9" s="37" customFormat="1" ht="27.6" x14ac:dyDescent="0.3">
      <c r="A26" s="36">
        <v>12</v>
      </c>
      <c r="B26" s="3" t="s">
        <v>21</v>
      </c>
      <c r="C26" s="153" t="s">
        <v>20</v>
      </c>
      <c r="D26" s="84">
        <v>1.5</v>
      </c>
      <c r="E26" s="34">
        <v>3.472222222222222E-3</v>
      </c>
      <c r="F26" s="90">
        <f t="shared" si="1"/>
        <v>0.74305555555555525</v>
      </c>
      <c r="G26" s="100">
        <v>6.9444444444444441E-3</v>
      </c>
      <c r="H26" s="89">
        <f t="shared" si="0"/>
        <v>0.74999999999999967</v>
      </c>
      <c r="I26" s="2" t="s">
        <v>22</v>
      </c>
    </row>
    <row r="27" spans="1:9" s="37" customFormat="1" ht="27.6" x14ac:dyDescent="0.3">
      <c r="A27" s="36">
        <v>13</v>
      </c>
      <c r="B27" s="3" t="s">
        <v>46</v>
      </c>
      <c r="C27" s="157" t="s">
        <v>20</v>
      </c>
      <c r="D27" s="84"/>
      <c r="E27" s="34"/>
      <c r="F27" s="90">
        <f t="shared" si="1"/>
        <v>0.74999999999999967</v>
      </c>
      <c r="G27" s="67">
        <v>2.7777777777777776E-2</v>
      </c>
      <c r="H27" s="89">
        <f t="shared" si="0"/>
        <v>0.77777777777777746</v>
      </c>
      <c r="I27" s="2" t="s">
        <v>58</v>
      </c>
    </row>
    <row r="28" spans="1:9" s="37" customFormat="1" x14ac:dyDescent="0.3">
      <c r="D28" s="158"/>
      <c r="E28" s="30"/>
      <c r="F28" s="30"/>
      <c r="G28" s="30"/>
      <c r="H28" s="30"/>
      <c r="I28" s="29"/>
    </row>
    <row r="29" spans="1:9" x14ac:dyDescent="0.3">
      <c r="B29" s="159" t="s">
        <v>26</v>
      </c>
      <c r="C29" s="160">
        <f>H27-F15</f>
        <v>0.45138888888888862</v>
      </c>
      <c r="D29" s="23"/>
      <c r="E29" s="23"/>
      <c r="F29" s="23"/>
      <c r="G29" s="23"/>
      <c r="H29" s="28"/>
    </row>
    <row r="30" spans="1:9" x14ac:dyDescent="0.3">
      <c r="B30" s="159" t="s">
        <v>27</v>
      </c>
      <c r="C30" s="162" t="str">
        <f>IF(MINUTE(SUM(E15:E27))=0,CONCATENATE(HOUR(SUM(E15:E27))," час."),CONCATENATE(HOUR(SUM(E15:E27))," час. ",MINUTE(SUM(E15:E27))," мин."))</f>
        <v>5 час. 50 мин.</v>
      </c>
      <c r="D30" s="23"/>
      <c r="E30" s="27"/>
      <c r="F30" s="23"/>
      <c r="G30" s="23"/>
      <c r="H30" s="26"/>
      <c r="I30" s="24"/>
    </row>
    <row r="31" spans="1:9" x14ac:dyDescent="0.3">
      <c r="B31" s="159" t="s">
        <v>28</v>
      </c>
      <c r="C31" s="160" t="str">
        <f>IF(MINUTE(SUM(G15:G27)-(G25))=0,CONCATENATE(HOUR(SUM(G15:G27)-(G25))," час."),CONCATENATE(HOUR(SUM(G15:G27)-(G25))," час. ",MINUTE(SUM(G15:G27)-(G25))," мин."))</f>
        <v>4 час.</v>
      </c>
      <c r="D31" s="23"/>
      <c r="E31" s="23"/>
      <c r="F31" s="23"/>
      <c r="G31" s="23"/>
      <c r="H31" s="26"/>
      <c r="I31" s="25"/>
    </row>
    <row r="32" spans="1:9" x14ac:dyDescent="0.3">
      <c r="B32" s="23"/>
      <c r="C32" s="23"/>
      <c r="E32" s="21"/>
      <c r="F32" s="21"/>
      <c r="G32" s="21"/>
      <c r="H32" s="21"/>
      <c r="I32" s="24"/>
    </row>
    <row r="33" spans="2:8" x14ac:dyDescent="0.3">
      <c r="B33" s="23"/>
      <c r="C33" s="22"/>
      <c r="E33" s="21"/>
      <c r="F33" s="21"/>
      <c r="G33" s="21"/>
      <c r="H33" s="21"/>
    </row>
  </sheetData>
  <mergeCells count="10">
    <mergeCell ref="I17:I22"/>
    <mergeCell ref="I23:I24"/>
    <mergeCell ref="A2:I2"/>
    <mergeCell ref="A3:I3"/>
    <mergeCell ref="A13:A14"/>
    <mergeCell ref="B13:B14"/>
    <mergeCell ref="C13:C14"/>
    <mergeCell ref="D13:D14"/>
    <mergeCell ref="E13:H13"/>
    <mergeCell ref="I13:I14"/>
  </mergeCells>
  <pageMargins left="0.59055118110236227" right="0.39370078740157483" top="0.59055118110236227" bottom="0.39370078740157483" header="0.31496062992125984" footer="0.31496062992125984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="80" zoomScaleNormal="80" workbookViewId="0">
      <selection activeCell="A15" sqref="A15:XFD24"/>
    </sheetView>
  </sheetViews>
  <sheetFormatPr defaultColWidth="10.44140625" defaultRowHeight="13.8" x14ac:dyDescent="0.3"/>
  <cols>
    <col min="1" max="1" width="4.109375" style="17" customWidth="1"/>
    <col min="2" max="2" width="28.44140625" style="17" customWidth="1"/>
    <col min="3" max="3" width="31.44140625" style="17" customWidth="1"/>
    <col min="4" max="4" width="14" style="17" customWidth="1"/>
    <col min="5" max="5" width="14.44140625" style="17" bestFit="1" customWidth="1"/>
    <col min="6" max="7" width="10" style="17" customWidth="1"/>
    <col min="8" max="8" width="12.44140625" style="17" customWidth="1"/>
    <col min="9" max="9" width="25.6640625" style="17" customWidth="1"/>
    <col min="10" max="16384" width="10.44140625" style="17"/>
  </cols>
  <sheetData>
    <row r="1" spans="1:9" s="19" customFormat="1" x14ac:dyDescent="0.3">
      <c r="D1" s="50"/>
      <c r="E1" s="12"/>
      <c r="F1" s="18"/>
      <c r="G1" s="18"/>
      <c r="H1" s="18"/>
      <c r="I1" s="18"/>
    </row>
    <row r="2" spans="1:9" x14ac:dyDescent="0.3">
      <c r="A2" s="183" t="s">
        <v>1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97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17" t="s">
        <v>2</v>
      </c>
      <c r="C4" s="1" t="s">
        <v>3</v>
      </c>
    </row>
    <row r="5" spans="1:9" x14ac:dyDescent="0.3">
      <c r="A5" s="17" t="s">
        <v>4</v>
      </c>
      <c r="C5" s="47" t="s">
        <v>103</v>
      </c>
    </row>
    <row r="6" spans="1:9" x14ac:dyDescent="0.3">
      <c r="A6" s="17" t="s">
        <v>5</v>
      </c>
      <c r="C6" s="49">
        <v>46174</v>
      </c>
    </row>
    <row r="7" spans="1:9" x14ac:dyDescent="0.3">
      <c r="A7" s="17" t="s">
        <v>6</v>
      </c>
      <c r="C7" s="1" t="s">
        <v>32</v>
      </c>
    </row>
    <row r="8" spans="1:9" x14ac:dyDescent="0.3">
      <c r="A8" s="17" t="s">
        <v>85</v>
      </c>
      <c r="C8" s="1" t="s">
        <v>53</v>
      </c>
    </row>
    <row r="9" spans="1:9" x14ac:dyDescent="0.3">
      <c r="A9" s="17" t="s">
        <v>7</v>
      </c>
      <c r="C9" s="47">
        <f>SUM(D15:D24)</f>
        <v>170.60000000000002</v>
      </c>
    </row>
    <row r="10" spans="1:9" x14ac:dyDescent="0.3">
      <c r="A10" s="17" t="s">
        <v>8</v>
      </c>
      <c r="C10" s="1" t="s">
        <v>9</v>
      </c>
    </row>
    <row r="11" spans="1:9" x14ac:dyDescent="0.3">
      <c r="A11" s="46" t="s">
        <v>10</v>
      </c>
      <c r="B11" s="46"/>
      <c r="C11" s="48">
        <v>2500</v>
      </c>
      <c r="D11" s="47"/>
      <c r="E11" s="47"/>
      <c r="F11" s="47"/>
      <c r="G11" s="46"/>
      <c r="H11" s="46"/>
      <c r="I11" s="46"/>
    </row>
    <row r="13" spans="1:9" x14ac:dyDescent="0.3">
      <c r="A13" s="184" t="s">
        <v>11</v>
      </c>
      <c r="B13" s="186" t="s">
        <v>12</v>
      </c>
      <c r="C13" s="188" t="s">
        <v>13</v>
      </c>
      <c r="D13" s="186" t="s">
        <v>14</v>
      </c>
      <c r="E13" s="186" t="s">
        <v>15</v>
      </c>
      <c r="F13" s="186"/>
      <c r="G13" s="186"/>
      <c r="H13" s="186"/>
      <c r="I13" s="186" t="s">
        <v>16</v>
      </c>
    </row>
    <row r="14" spans="1:9" ht="27.6" x14ac:dyDescent="0.3">
      <c r="A14" s="185"/>
      <c r="B14" s="187"/>
      <c r="C14" s="189"/>
      <c r="D14" s="190"/>
      <c r="E14" s="68" t="s">
        <v>35</v>
      </c>
      <c r="F14" s="68" t="s">
        <v>36</v>
      </c>
      <c r="G14" s="68" t="s">
        <v>17</v>
      </c>
      <c r="H14" s="68" t="s">
        <v>18</v>
      </c>
      <c r="I14" s="186"/>
    </row>
    <row r="15" spans="1:9" s="37" customFormat="1" ht="27.6" x14ac:dyDescent="0.3">
      <c r="A15" s="36">
        <v>1</v>
      </c>
      <c r="B15" s="3" t="s">
        <v>21</v>
      </c>
      <c r="C15" s="153" t="s">
        <v>20</v>
      </c>
      <c r="D15" s="92"/>
      <c r="E15" s="34"/>
      <c r="F15" s="90">
        <v>0.36458333333333337</v>
      </c>
      <c r="G15" s="44">
        <v>6.9444444444444441E-3</v>
      </c>
      <c r="H15" s="89">
        <f t="shared" ref="H15:H24" si="0">F15+G15</f>
        <v>0.37152777777777779</v>
      </c>
      <c r="I15" s="2" t="s">
        <v>22</v>
      </c>
    </row>
    <row r="16" spans="1:9" s="37" customFormat="1" ht="27.6" x14ac:dyDescent="0.3">
      <c r="A16" s="36">
        <v>2</v>
      </c>
      <c r="B16" s="3" t="s">
        <v>88</v>
      </c>
      <c r="C16" s="153" t="s">
        <v>20</v>
      </c>
      <c r="D16" s="4">
        <v>1.5</v>
      </c>
      <c r="E16" s="34">
        <v>3.4722222222222099E-3</v>
      </c>
      <c r="F16" s="90">
        <f t="shared" ref="F16:F24" si="1">H15+E16</f>
        <v>0.375</v>
      </c>
      <c r="G16" s="100">
        <v>2.7777777777777776E-2</v>
      </c>
      <c r="H16" s="89">
        <f t="shared" si="0"/>
        <v>0.40277777777777779</v>
      </c>
      <c r="I16" s="4" t="s">
        <v>23</v>
      </c>
    </row>
    <row r="17" spans="1:9" s="37" customFormat="1" ht="27.6" x14ac:dyDescent="0.3">
      <c r="A17" s="36">
        <v>3</v>
      </c>
      <c r="B17" s="56">
        <v>143911</v>
      </c>
      <c r="C17" s="154" t="s">
        <v>148</v>
      </c>
      <c r="D17" s="58">
        <v>72</v>
      </c>
      <c r="E17" s="57">
        <v>7.2916666666666671E-2</v>
      </c>
      <c r="F17" s="90">
        <f t="shared" si="1"/>
        <v>0.47569444444444448</v>
      </c>
      <c r="G17" s="67">
        <v>1.3888888888888888E-2</v>
      </c>
      <c r="H17" s="89">
        <f t="shared" si="0"/>
        <v>0.48958333333333337</v>
      </c>
      <c r="I17" s="180" t="s">
        <v>83</v>
      </c>
    </row>
    <row r="18" spans="1:9" s="37" customFormat="1" ht="41.4" x14ac:dyDescent="0.3">
      <c r="A18" s="36">
        <v>4</v>
      </c>
      <c r="B18" s="42">
        <v>143906</v>
      </c>
      <c r="C18" s="155" t="s">
        <v>147</v>
      </c>
      <c r="D18" s="84">
        <v>5.4</v>
      </c>
      <c r="E18" s="41">
        <v>1.0416666666666666E-2</v>
      </c>
      <c r="F18" s="90">
        <f t="shared" si="1"/>
        <v>0.5</v>
      </c>
      <c r="G18" s="67">
        <v>1.3888888888888888E-2</v>
      </c>
      <c r="H18" s="89">
        <f t="shared" si="0"/>
        <v>0.51388888888888884</v>
      </c>
      <c r="I18" s="181"/>
    </row>
    <row r="19" spans="1:9" s="37" customFormat="1" ht="27.6" x14ac:dyDescent="0.3">
      <c r="A19" s="36">
        <v>5</v>
      </c>
      <c r="B19" s="42">
        <v>143915</v>
      </c>
      <c r="C19" s="155" t="s">
        <v>146</v>
      </c>
      <c r="D19" s="84">
        <v>6.8</v>
      </c>
      <c r="E19" s="41">
        <v>1.3888888888888888E-2</v>
      </c>
      <c r="F19" s="90">
        <f t="shared" si="1"/>
        <v>0.52777777777777768</v>
      </c>
      <c r="G19" s="67">
        <v>1.3888888888888888E-2</v>
      </c>
      <c r="H19" s="89">
        <f t="shared" si="0"/>
        <v>0.54166666666666652</v>
      </c>
      <c r="I19" s="181"/>
    </row>
    <row r="20" spans="1:9" s="37" customFormat="1" ht="27.6" x14ac:dyDescent="0.3">
      <c r="A20" s="36">
        <v>6</v>
      </c>
      <c r="B20" s="56">
        <v>143910</v>
      </c>
      <c r="C20" s="154" t="s">
        <v>145</v>
      </c>
      <c r="D20" s="84">
        <v>2.4</v>
      </c>
      <c r="E20" s="34">
        <v>1.0416666666666666E-2</v>
      </c>
      <c r="F20" s="90">
        <f t="shared" si="1"/>
        <v>0.55208333333333315</v>
      </c>
      <c r="G20" s="67">
        <v>1.3888888888888888E-2</v>
      </c>
      <c r="H20" s="89">
        <f t="shared" si="0"/>
        <v>0.56597222222222199</v>
      </c>
      <c r="I20" s="181"/>
    </row>
    <row r="21" spans="1:9" s="37" customFormat="1" x14ac:dyDescent="0.3">
      <c r="A21" s="36">
        <v>7</v>
      </c>
      <c r="B21" s="40">
        <v>117042</v>
      </c>
      <c r="C21" s="168" t="s">
        <v>33</v>
      </c>
      <c r="D21" s="39">
        <v>50</v>
      </c>
      <c r="E21" s="38">
        <v>5.5555555555555552E-2</v>
      </c>
      <c r="F21" s="90">
        <f t="shared" si="1"/>
        <v>0.62152777777777757</v>
      </c>
      <c r="G21" s="100">
        <v>6.9444444444444441E-3</v>
      </c>
      <c r="H21" s="89">
        <f t="shared" si="0"/>
        <v>0.62847222222222199</v>
      </c>
      <c r="I21" s="100" t="s">
        <v>24</v>
      </c>
    </row>
    <row r="22" spans="1:9" s="37" customFormat="1" ht="27.6" x14ac:dyDescent="0.3">
      <c r="A22" s="36">
        <v>8</v>
      </c>
      <c r="B22" s="3" t="s">
        <v>19</v>
      </c>
      <c r="C22" s="171" t="s">
        <v>20</v>
      </c>
      <c r="D22" s="94">
        <v>31</v>
      </c>
      <c r="E22" s="93">
        <v>4.5138888888888888E-2</v>
      </c>
      <c r="F22" s="90">
        <f t="shared" si="1"/>
        <v>0.67361111111111083</v>
      </c>
      <c r="G22" s="100">
        <v>4.1666666666666664E-2</v>
      </c>
      <c r="H22" s="89">
        <f t="shared" si="0"/>
        <v>0.71527777777777746</v>
      </c>
      <c r="I22" s="100" t="s">
        <v>48</v>
      </c>
    </row>
    <row r="23" spans="1:9" s="37" customFormat="1" ht="27.6" x14ac:dyDescent="0.3">
      <c r="A23" s="36">
        <v>9</v>
      </c>
      <c r="B23" s="3" t="s">
        <v>21</v>
      </c>
      <c r="C23" s="153" t="s">
        <v>20</v>
      </c>
      <c r="D23" s="84">
        <v>1.5</v>
      </c>
      <c r="E23" s="34">
        <v>3.472222222222222E-3</v>
      </c>
      <c r="F23" s="90">
        <f t="shared" si="1"/>
        <v>0.71874999999999967</v>
      </c>
      <c r="G23" s="100">
        <v>6.9444444444444441E-3</v>
      </c>
      <c r="H23" s="89">
        <f t="shared" si="0"/>
        <v>0.72569444444444409</v>
      </c>
      <c r="I23" s="2" t="s">
        <v>22</v>
      </c>
    </row>
    <row r="24" spans="1:9" s="37" customFormat="1" ht="27.6" x14ac:dyDescent="0.3">
      <c r="A24" s="36">
        <v>10</v>
      </c>
      <c r="B24" s="3" t="s">
        <v>46</v>
      </c>
      <c r="C24" s="157" t="s">
        <v>20</v>
      </c>
      <c r="D24" s="84"/>
      <c r="E24" s="34"/>
      <c r="F24" s="90">
        <f t="shared" si="1"/>
        <v>0.72569444444444409</v>
      </c>
      <c r="G24" s="67">
        <v>2.7777777777777776E-2</v>
      </c>
      <c r="H24" s="89">
        <f t="shared" si="0"/>
        <v>0.75347222222222188</v>
      </c>
      <c r="I24" s="2" t="s">
        <v>58</v>
      </c>
    </row>
    <row r="25" spans="1:9" s="37" customFormat="1" x14ac:dyDescent="0.3">
      <c r="D25" s="158"/>
      <c r="E25" s="30"/>
      <c r="F25" s="30"/>
      <c r="G25" s="30"/>
      <c r="H25" s="30"/>
      <c r="I25" s="29"/>
    </row>
    <row r="26" spans="1:9" s="37" customFormat="1" x14ac:dyDescent="0.3">
      <c r="B26" s="159" t="s">
        <v>26</v>
      </c>
      <c r="C26" s="160">
        <f>H24-F15</f>
        <v>0.38888888888888851</v>
      </c>
      <c r="D26" s="159"/>
      <c r="E26" s="159"/>
      <c r="F26" s="159"/>
      <c r="G26" s="159"/>
      <c r="H26" s="161"/>
    </row>
    <row r="27" spans="1:9" s="37" customFormat="1" x14ac:dyDescent="0.3">
      <c r="B27" s="159" t="s">
        <v>27</v>
      </c>
      <c r="C27" s="162"/>
      <c r="D27" s="159"/>
      <c r="E27" s="162"/>
      <c r="F27" s="159"/>
      <c r="G27" s="159"/>
      <c r="H27" s="160"/>
      <c r="I27" s="24"/>
    </row>
    <row r="28" spans="1:9" s="37" customFormat="1" x14ac:dyDescent="0.3">
      <c r="B28" s="159" t="s">
        <v>28</v>
      </c>
      <c r="C28" s="160"/>
      <c r="D28" s="159"/>
      <c r="E28" s="159"/>
      <c r="F28" s="159"/>
      <c r="G28" s="159"/>
      <c r="H28" s="160"/>
      <c r="I28" s="163"/>
    </row>
    <row r="29" spans="1:9" s="37" customFormat="1" x14ac:dyDescent="0.3">
      <c r="B29" s="159" t="s">
        <v>144</v>
      </c>
      <c r="C29" s="159"/>
      <c r="E29" s="167"/>
      <c r="F29" s="167"/>
      <c r="G29" s="167"/>
      <c r="H29" s="167"/>
      <c r="I29" s="24"/>
    </row>
    <row r="30" spans="1:9" x14ac:dyDescent="0.3">
      <c r="B30" s="159" t="s">
        <v>143</v>
      </c>
      <c r="C30" s="160" t="str">
        <f>IF(HOUR(G22)=0,CONCATENATE(MINUTE(G22)," мин."),IF(MINUTE(G22)=0,CONCATENATE(HOUR(G22)," час."),CONCATENATE(HOUR(G22)," час. ",MINUTE(G22)," мин.")))</f>
        <v>1 час.</v>
      </c>
      <c r="E30" s="21"/>
      <c r="F30" s="21"/>
      <c r="G30" s="21"/>
      <c r="H30" s="21"/>
    </row>
    <row r="31" spans="1:9" s="18" customFormat="1" x14ac:dyDescent="0.3">
      <c r="B31" s="20"/>
      <c r="E31" s="19"/>
      <c r="F31" s="19"/>
      <c r="G31" s="19"/>
      <c r="H31" s="19"/>
      <c r="I31" s="19"/>
    </row>
  </sheetData>
  <mergeCells count="9">
    <mergeCell ref="I17:I20"/>
    <mergeCell ref="A2:I2"/>
    <mergeCell ref="A3:I3"/>
    <mergeCell ref="A13:A14"/>
    <mergeCell ref="B13:B14"/>
    <mergeCell ref="C13:C14"/>
    <mergeCell ref="D13:D14"/>
    <mergeCell ref="E13:H13"/>
    <mergeCell ref="I13:I14"/>
  </mergeCells>
  <pageMargins left="0.59055118110236227" right="0.39370078740157483" top="0.59055118110236227" bottom="0.39370078740157483" header="0.31496062992125984" footer="0.31496062992125984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zoomScale="90" zoomScaleNormal="90" workbookViewId="0">
      <selection activeCell="F27" sqref="F27"/>
    </sheetView>
  </sheetViews>
  <sheetFormatPr defaultColWidth="10.44140625" defaultRowHeight="13.8" x14ac:dyDescent="0.3"/>
  <cols>
    <col min="1" max="1" width="4.109375" style="17" customWidth="1"/>
    <col min="2" max="2" width="28.44140625" style="17" customWidth="1"/>
    <col min="3" max="3" width="31.44140625" style="17" customWidth="1"/>
    <col min="4" max="4" width="14" style="17" customWidth="1"/>
    <col min="5" max="5" width="14.44140625" style="17" bestFit="1" customWidth="1"/>
    <col min="6" max="7" width="10" style="17" customWidth="1"/>
    <col min="8" max="8" width="12.44140625" style="17" customWidth="1"/>
    <col min="9" max="9" width="25.6640625" style="17" customWidth="1"/>
    <col min="10" max="16384" width="10.44140625" style="17"/>
  </cols>
  <sheetData>
    <row r="1" spans="1:9" s="51" customFormat="1" x14ac:dyDescent="0.3">
      <c r="B1" s="52"/>
      <c r="C1" s="52"/>
      <c r="D1" s="53"/>
      <c r="F1" s="52"/>
      <c r="G1" s="52"/>
      <c r="H1" s="52"/>
      <c r="I1" s="52"/>
    </row>
    <row r="2" spans="1:9" x14ac:dyDescent="0.3">
      <c r="A2" s="183" t="s">
        <v>1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153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17" t="s">
        <v>2</v>
      </c>
      <c r="C4" s="1" t="s">
        <v>3</v>
      </c>
    </row>
    <row r="5" spans="1:9" x14ac:dyDescent="0.3">
      <c r="A5" s="17" t="s">
        <v>4</v>
      </c>
      <c r="C5" s="47" t="s">
        <v>104</v>
      </c>
      <c r="D5" s="1"/>
    </row>
    <row r="6" spans="1:9" x14ac:dyDescent="0.3">
      <c r="A6" s="17" t="s">
        <v>5</v>
      </c>
      <c r="C6" s="49">
        <v>46174</v>
      </c>
    </row>
    <row r="7" spans="1:9" x14ac:dyDescent="0.3">
      <c r="A7" s="17" t="s">
        <v>6</v>
      </c>
      <c r="C7" s="1" t="s">
        <v>30</v>
      </c>
    </row>
    <row r="8" spans="1:9" x14ac:dyDescent="0.3">
      <c r="A8" s="17" t="s">
        <v>85</v>
      </c>
      <c r="C8" s="1" t="s">
        <v>53</v>
      </c>
    </row>
    <row r="9" spans="1:9" x14ac:dyDescent="0.3">
      <c r="A9" s="17" t="s">
        <v>7</v>
      </c>
      <c r="C9" s="47">
        <f>SUM(D15:D23)</f>
        <v>176</v>
      </c>
    </row>
    <row r="10" spans="1:9" x14ac:dyDescent="0.3">
      <c r="A10" s="17" t="s">
        <v>8</v>
      </c>
      <c r="C10" s="1" t="s">
        <v>9</v>
      </c>
    </row>
    <row r="11" spans="1:9" x14ac:dyDescent="0.3">
      <c r="A11" s="46" t="s">
        <v>10</v>
      </c>
      <c r="B11" s="46"/>
      <c r="C11" s="48">
        <v>2500</v>
      </c>
      <c r="D11" s="47"/>
      <c r="E11" s="47"/>
      <c r="F11" s="47"/>
      <c r="G11" s="46"/>
      <c r="H11" s="46"/>
      <c r="I11" s="46"/>
    </row>
    <row r="13" spans="1:9" x14ac:dyDescent="0.3">
      <c r="A13" s="184" t="s">
        <v>11</v>
      </c>
      <c r="B13" s="186" t="s">
        <v>12</v>
      </c>
      <c r="C13" s="188" t="s">
        <v>13</v>
      </c>
      <c r="D13" s="186" t="s">
        <v>14</v>
      </c>
      <c r="E13" s="186" t="s">
        <v>15</v>
      </c>
      <c r="F13" s="186"/>
      <c r="G13" s="186"/>
      <c r="H13" s="186"/>
      <c r="I13" s="186" t="s">
        <v>16</v>
      </c>
    </row>
    <row r="14" spans="1:9" ht="27.6" x14ac:dyDescent="0.3">
      <c r="A14" s="185"/>
      <c r="B14" s="187"/>
      <c r="C14" s="189"/>
      <c r="D14" s="190"/>
      <c r="E14" s="68" t="s">
        <v>35</v>
      </c>
      <c r="F14" s="68" t="s">
        <v>36</v>
      </c>
      <c r="G14" s="68" t="s">
        <v>17</v>
      </c>
      <c r="H14" s="68" t="s">
        <v>18</v>
      </c>
      <c r="I14" s="186"/>
    </row>
    <row r="15" spans="1:9" s="37" customFormat="1" ht="27.6" x14ac:dyDescent="0.3">
      <c r="A15" s="36">
        <v>1</v>
      </c>
      <c r="B15" s="3" t="s">
        <v>21</v>
      </c>
      <c r="C15" s="153" t="s">
        <v>20</v>
      </c>
      <c r="D15" s="45"/>
      <c r="E15" s="34"/>
      <c r="F15" s="33">
        <v>0.24305555555555555</v>
      </c>
      <c r="G15" s="44">
        <v>6.9444444444444441E-3</v>
      </c>
      <c r="H15" s="32">
        <f t="shared" ref="H15:H23" si="0">F15+G15</f>
        <v>0.25</v>
      </c>
      <c r="I15" s="2" t="s">
        <v>22</v>
      </c>
    </row>
    <row r="16" spans="1:9" s="37" customFormat="1" ht="27.6" x14ac:dyDescent="0.3">
      <c r="A16" s="36">
        <v>2</v>
      </c>
      <c r="B16" s="3" t="s">
        <v>46</v>
      </c>
      <c r="C16" s="153" t="s">
        <v>20</v>
      </c>
      <c r="D16" s="4">
        <v>1.5</v>
      </c>
      <c r="E16" s="34">
        <v>3.4722222222222099E-3</v>
      </c>
      <c r="F16" s="33">
        <f t="shared" ref="F16:F23" si="1">H15+E16</f>
        <v>0.25347222222222221</v>
      </c>
      <c r="G16" s="100">
        <v>2.7777777777777776E-2</v>
      </c>
      <c r="H16" s="32">
        <f t="shared" si="0"/>
        <v>0.28125</v>
      </c>
      <c r="I16" s="4" t="s">
        <v>23</v>
      </c>
    </row>
    <row r="17" spans="1:9" s="37" customFormat="1" ht="27.6" x14ac:dyDescent="0.3">
      <c r="A17" s="36">
        <v>3</v>
      </c>
      <c r="B17" s="56">
        <v>143912</v>
      </c>
      <c r="C17" s="155" t="s">
        <v>90</v>
      </c>
      <c r="D17" s="35">
        <v>80</v>
      </c>
      <c r="E17" s="41">
        <v>9.7222222222222224E-2</v>
      </c>
      <c r="F17" s="33">
        <f t="shared" si="1"/>
        <v>0.37847222222222221</v>
      </c>
      <c r="G17" s="67">
        <v>1.3888888888888888E-2</v>
      </c>
      <c r="H17" s="32">
        <f t="shared" si="0"/>
        <v>0.3923611111111111</v>
      </c>
      <c r="I17" s="180" t="s">
        <v>152</v>
      </c>
    </row>
    <row r="18" spans="1:9" s="37" customFormat="1" ht="27.6" x14ac:dyDescent="0.3">
      <c r="A18" s="36">
        <v>4</v>
      </c>
      <c r="B18" s="56">
        <v>143913</v>
      </c>
      <c r="C18" s="154" t="s">
        <v>93</v>
      </c>
      <c r="D18" s="35">
        <v>7</v>
      </c>
      <c r="E18" s="34">
        <v>1.7361111111111112E-2</v>
      </c>
      <c r="F18" s="33">
        <f t="shared" si="1"/>
        <v>0.40972222222222221</v>
      </c>
      <c r="G18" s="67">
        <v>1.3888888888888888E-2</v>
      </c>
      <c r="H18" s="32">
        <f t="shared" si="0"/>
        <v>0.4236111111111111</v>
      </c>
      <c r="I18" s="182"/>
    </row>
    <row r="19" spans="1:9" s="37" customFormat="1" ht="41.4" x14ac:dyDescent="0.3">
      <c r="A19" s="36">
        <v>5</v>
      </c>
      <c r="B19" s="55">
        <v>108801</v>
      </c>
      <c r="C19" s="170" t="s">
        <v>151</v>
      </c>
      <c r="D19" s="97">
        <v>55</v>
      </c>
      <c r="E19" s="95">
        <v>6.9444444444444434E-2</v>
      </c>
      <c r="F19" s="33">
        <f t="shared" si="1"/>
        <v>0.49305555555555552</v>
      </c>
      <c r="G19" s="100">
        <v>6.9444444444444441E-3</v>
      </c>
      <c r="H19" s="6">
        <f t="shared" si="0"/>
        <v>0.49999999999999994</v>
      </c>
      <c r="I19" s="180" t="s">
        <v>24</v>
      </c>
    </row>
    <row r="20" spans="1:9" s="37" customFormat="1" ht="27.6" x14ac:dyDescent="0.3">
      <c r="A20" s="36">
        <v>6</v>
      </c>
      <c r="B20" s="55">
        <v>108813</v>
      </c>
      <c r="C20" s="170" t="s">
        <v>150</v>
      </c>
      <c r="D20" s="96">
        <v>14</v>
      </c>
      <c r="E20" s="95">
        <v>2.0833333333333332E-2</v>
      </c>
      <c r="F20" s="33">
        <f t="shared" si="1"/>
        <v>0.52083333333333326</v>
      </c>
      <c r="G20" s="100">
        <v>6.9444444444444441E-3</v>
      </c>
      <c r="H20" s="6">
        <f t="shared" si="0"/>
        <v>0.52777777777777768</v>
      </c>
      <c r="I20" s="182"/>
    </row>
    <row r="21" spans="1:9" s="37" customFormat="1" ht="27.6" x14ac:dyDescent="0.3">
      <c r="A21" s="36">
        <v>7</v>
      </c>
      <c r="B21" s="3" t="s">
        <v>46</v>
      </c>
      <c r="C21" s="153" t="s">
        <v>20</v>
      </c>
      <c r="D21" s="84">
        <v>17</v>
      </c>
      <c r="E21" s="34">
        <v>2.0833333333333332E-2</v>
      </c>
      <c r="F21" s="33">
        <f t="shared" si="1"/>
        <v>0.54861111111111105</v>
      </c>
      <c r="G21" s="67">
        <v>4.1666666666666664E-2</v>
      </c>
      <c r="H21" s="89">
        <f t="shared" si="0"/>
        <v>0.59027777777777768</v>
      </c>
      <c r="I21" s="100" t="s">
        <v>48</v>
      </c>
    </row>
    <row r="22" spans="1:9" s="37" customFormat="1" ht="27.6" x14ac:dyDescent="0.3">
      <c r="A22" s="36">
        <v>8</v>
      </c>
      <c r="B22" s="3" t="s">
        <v>21</v>
      </c>
      <c r="C22" s="153" t="s">
        <v>20</v>
      </c>
      <c r="D22" s="35">
        <v>1.5</v>
      </c>
      <c r="E22" s="34">
        <v>3.472222222222222E-3</v>
      </c>
      <c r="F22" s="33">
        <f t="shared" si="1"/>
        <v>0.59374999999999989</v>
      </c>
      <c r="G22" s="100">
        <v>1.7361111111111112E-2</v>
      </c>
      <c r="H22" s="32">
        <f t="shared" si="0"/>
        <v>0.61111111111111105</v>
      </c>
      <c r="I22" s="2" t="s">
        <v>149</v>
      </c>
    </row>
    <row r="23" spans="1:9" s="37" customFormat="1" ht="27.6" x14ac:dyDescent="0.3">
      <c r="A23" s="36">
        <v>9</v>
      </c>
      <c r="B23" s="3" t="s">
        <v>46</v>
      </c>
      <c r="C23" s="157" t="s">
        <v>20</v>
      </c>
      <c r="D23" s="35"/>
      <c r="E23" s="34"/>
      <c r="F23" s="33">
        <f t="shared" si="1"/>
        <v>0.61111111111111105</v>
      </c>
      <c r="G23" s="67">
        <v>2.7777777777777776E-2</v>
      </c>
      <c r="H23" s="32">
        <f t="shared" si="0"/>
        <v>0.63888888888888884</v>
      </c>
      <c r="I23" s="2" t="s">
        <v>58</v>
      </c>
    </row>
    <row r="24" spans="1:9" s="37" customFormat="1" x14ac:dyDescent="0.3">
      <c r="D24" s="158"/>
      <c r="E24" s="30"/>
      <c r="F24" s="30"/>
      <c r="G24" s="30"/>
      <c r="H24" s="30"/>
      <c r="I24" s="29"/>
    </row>
    <row r="25" spans="1:9" s="37" customFormat="1" x14ac:dyDescent="0.3">
      <c r="B25" s="159" t="s">
        <v>26</v>
      </c>
      <c r="C25" s="160">
        <f>H23-F15</f>
        <v>0.39583333333333326</v>
      </c>
      <c r="D25" s="159"/>
      <c r="E25" s="159"/>
      <c r="F25" s="159"/>
      <c r="G25" s="159"/>
      <c r="H25" s="161"/>
    </row>
    <row r="26" spans="1:9" s="37" customFormat="1" x14ac:dyDescent="0.3">
      <c r="B26" s="159" t="s">
        <v>27</v>
      </c>
      <c r="C26" s="162"/>
      <c r="D26" s="159"/>
      <c r="E26" s="162"/>
      <c r="F26" s="159"/>
      <c r="G26" s="159"/>
      <c r="H26" s="160"/>
      <c r="I26" s="24"/>
    </row>
    <row r="27" spans="1:9" s="37" customFormat="1" x14ac:dyDescent="0.3">
      <c r="B27" s="159" t="s">
        <v>28</v>
      </c>
      <c r="C27" s="160"/>
      <c r="D27" s="159"/>
      <c r="E27" s="159"/>
      <c r="F27" s="159"/>
      <c r="G27" s="159"/>
      <c r="H27" s="160"/>
      <c r="I27" s="163"/>
    </row>
    <row r="28" spans="1:9" s="37" customFormat="1" x14ac:dyDescent="0.3">
      <c r="B28" s="159" t="s">
        <v>144</v>
      </c>
      <c r="C28" s="159"/>
      <c r="E28" s="167"/>
      <c r="F28" s="167"/>
      <c r="G28" s="167"/>
      <c r="H28" s="167"/>
      <c r="I28" s="24"/>
    </row>
    <row r="29" spans="1:9" s="37" customFormat="1" x14ac:dyDescent="0.3">
      <c r="B29" s="159" t="s">
        <v>143</v>
      </c>
      <c r="C29" s="160" t="str">
        <f>IF(HOUR(G21)=0,CONCATENATE(MINUTE(G21)," мин."),IF(MINUTE(G21)=0,CONCATENATE(HOUR(G21)," час."),CONCATENATE(HOUR(G21)," час. ",MINUTE(G21)," мин.")))</f>
        <v>1 час.</v>
      </c>
      <c r="E29" s="167"/>
      <c r="F29" s="167"/>
      <c r="G29" s="167"/>
      <c r="H29" s="167"/>
    </row>
    <row r="30" spans="1:9" s="18" customFormat="1" x14ac:dyDescent="0.3">
      <c r="B30" s="20"/>
      <c r="E30" s="19"/>
      <c r="F30" s="19"/>
      <c r="G30" s="19"/>
      <c r="H30" s="19"/>
      <c r="I30" s="19"/>
    </row>
  </sheetData>
  <mergeCells count="10">
    <mergeCell ref="I17:I18"/>
    <mergeCell ref="I19:I20"/>
    <mergeCell ref="A2:I2"/>
    <mergeCell ref="A3:I3"/>
    <mergeCell ref="A13:A14"/>
    <mergeCell ref="B13:B14"/>
    <mergeCell ref="C13:C14"/>
    <mergeCell ref="D13:D14"/>
    <mergeCell ref="E13:H13"/>
    <mergeCell ref="I13:I14"/>
  </mergeCells>
  <pageMargins left="0.59055118110236227" right="0.39370078740157483" top="0.59055118110236227" bottom="0.39370078740157483" header="0.31496062992125984" footer="0.31496062992125984"/>
  <pageSetup paperSize="9" scale="6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="70" zoomScaleNormal="70" workbookViewId="0">
      <selection activeCell="O24" sqref="O24"/>
    </sheetView>
  </sheetViews>
  <sheetFormatPr defaultColWidth="10.44140625" defaultRowHeight="13.8" x14ac:dyDescent="0.3"/>
  <cols>
    <col min="1" max="1" width="4.109375" style="17" customWidth="1"/>
    <col min="2" max="2" width="28.44140625" style="17" customWidth="1"/>
    <col min="3" max="3" width="31.44140625" style="17" customWidth="1"/>
    <col min="4" max="4" width="14" style="17" customWidth="1"/>
    <col min="5" max="5" width="14.44140625" style="17" bestFit="1" customWidth="1"/>
    <col min="6" max="7" width="10" style="17" customWidth="1"/>
    <col min="8" max="8" width="12.44140625" style="17" customWidth="1"/>
    <col min="9" max="9" width="25.6640625" style="17" customWidth="1"/>
    <col min="10" max="16384" width="10.44140625" style="17"/>
  </cols>
  <sheetData>
    <row r="1" spans="1:9" s="51" customFormat="1" x14ac:dyDescent="0.3">
      <c r="B1" s="52"/>
      <c r="C1" s="52"/>
      <c r="D1" s="53"/>
      <c r="F1" s="52"/>
      <c r="G1" s="52"/>
      <c r="H1" s="52"/>
      <c r="I1" s="52"/>
    </row>
    <row r="2" spans="1:9" x14ac:dyDescent="0.3">
      <c r="A2" s="183" t="s">
        <v>1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153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17" t="s">
        <v>2</v>
      </c>
      <c r="C4" s="1" t="s">
        <v>3</v>
      </c>
    </row>
    <row r="5" spans="1:9" x14ac:dyDescent="0.3">
      <c r="A5" s="17" t="s">
        <v>4</v>
      </c>
      <c r="C5" s="47" t="s">
        <v>105</v>
      </c>
      <c r="D5" s="1"/>
    </row>
    <row r="6" spans="1:9" x14ac:dyDescent="0.3">
      <c r="A6" s="17" t="s">
        <v>5</v>
      </c>
      <c r="C6" s="49">
        <v>46100</v>
      </c>
    </row>
    <row r="7" spans="1:9" x14ac:dyDescent="0.3">
      <c r="A7" s="17" t="s">
        <v>6</v>
      </c>
      <c r="C7" s="1" t="s">
        <v>32</v>
      </c>
    </row>
    <row r="8" spans="1:9" x14ac:dyDescent="0.3">
      <c r="A8" s="17" t="s">
        <v>85</v>
      </c>
      <c r="C8" s="1" t="s">
        <v>53</v>
      </c>
    </row>
    <row r="9" spans="1:9" x14ac:dyDescent="0.3">
      <c r="A9" s="17" t="s">
        <v>7</v>
      </c>
      <c r="C9" s="47">
        <f>SUM(D15:D26)</f>
        <v>168.89999999999998</v>
      </c>
    </row>
    <row r="10" spans="1:9" x14ac:dyDescent="0.3">
      <c r="A10" s="17" t="s">
        <v>8</v>
      </c>
      <c r="C10" s="1" t="s">
        <v>9</v>
      </c>
    </row>
    <row r="11" spans="1:9" x14ac:dyDescent="0.3">
      <c r="A11" s="46" t="s">
        <v>10</v>
      </c>
      <c r="B11" s="46"/>
      <c r="C11" s="48">
        <v>2500</v>
      </c>
      <c r="D11" s="47"/>
      <c r="E11" s="47"/>
      <c r="F11" s="47"/>
      <c r="G11" s="46"/>
      <c r="H11" s="46"/>
      <c r="I11" s="46"/>
    </row>
    <row r="13" spans="1:9" x14ac:dyDescent="0.3">
      <c r="A13" s="184" t="s">
        <v>11</v>
      </c>
      <c r="B13" s="186" t="s">
        <v>12</v>
      </c>
      <c r="C13" s="188" t="s">
        <v>13</v>
      </c>
      <c r="D13" s="186" t="s">
        <v>14</v>
      </c>
      <c r="E13" s="186" t="s">
        <v>15</v>
      </c>
      <c r="F13" s="186"/>
      <c r="G13" s="186"/>
      <c r="H13" s="186"/>
      <c r="I13" s="186" t="s">
        <v>16</v>
      </c>
    </row>
    <row r="14" spans="1:9" ht="27.6" x14ac:dyDescent="0.3">
      <c r="A14" s="185"/>
      <c r="B14" s="187"/>
      <c r="C14" s="189"/>
      <c r="D14" s="190"/>
      <c r="E14" s="68" t="s">
        <v>35</v>
      </c>
      <c r="F14" s="68" t="s">
        <v>36</v>
      </c>
      <c r="G14" s="68" t="s">
        <v>17</v>
      </c>
      <c r="H14" s="68" t="s">
        <v>18</v>
      </c>
      <c r="I14" s="186"/>
    </row>
    <row r="15" spans="1:9" s="37" customFormat="1" ht="27.6" x14ac:dyDescent="0.3">
      <c r="A15" s="36">
        <v>1</v>
      </c>
      <c r="B15" s="3" t="s">
        <v>21</v>
      </c>
      <c r="C15" s="153" t="s">
        <v>20</v>
      </c>
      <c r="D15" s="92"/>
      <c r="E15" s="34"/>
      <c r="F15" s="90">
        <v>0.2361111111111111</v>
      </c>
      <c r="G15" s="44">
        <v>6.9444444444444441E-3</v>
      </c>
      <c r="H15" s="89">
        <f t="shared" ref="H15:H26" si="0">F15+G15</f>
        <v>0.24305555555555555</v>
      </c>
      <c r="I15" s="2" t="s">
        <v>22</v>
      </c>
    </row>
    <row r="16" spans="1:9" s="37" customFormat="1" ht="27.6" x14ac:dyDescent="0.3">
      <c r="A16" s="36">
        <v>2</v>
      </c>
      <c r="B16" s="3" t="s">
        <v>88</v>
      </c>
      <c r="C16" s="153" t="s">
        <v>20</v>
      </c>
      <c r="D16" s="4">
        <v>1.5</v>
      </c>
      <c r="E16" s="34">
        <v>3.4722222222222099E-3</v>
      </c>
      <c r="F16" s="90">
        <f t="shared" ref="F16:F26" si="1">H15+E16</f>
        <v>0.24652777777777776</v>
      </c>
      <c r="G16" s="100">
        <v>2.7777777777777776E-2</v>
      </c>
      <c r="H16" s="89">
        <f t="shared" si="0"/>
        <v>0.27430555555555552</v>
      </c>
      <c r="I16" s="4" t="s">
        <v>23</v>
      </c>
    </row>
    <row r="17" spans="1:9" s="37" customFormat="1" ht="27.6" x14ac:dyDescent="0.3">
      <c r="A17" s="36">
        <v>3</v>
      </c>
      <c r="B17" s="56">
        <v>143981</v>
      </c>
      <c r="C17" s="154" t="s">
        <v>159</v>
      </c>
      <c r="D17" s="58">
        <v>73</v>
      </c>
      <c r="E17" s="57">
        <v>7.6388888888888895E-2</v>
      </c>
      <c r="F17" s="90">
        <f t="shared" si="1"/>
        <v>0.35069444444444442</v>
      </c>
      <c r="G17" s="67">
        <v>1.3888888888888888E-2</v>
      </c>
      <c r="H17" s="89">
        <f t="shared" si="0"/>
        <v>0.36458333333333331</v>
      </c>
      <c r="I17" s="180" t="s">
        <v>83</v>
      </c>
    </row>
    <row r="18" spans="1:9" s="37" customFormat="1" ht="27.6" x14ac:dyDescent="0.3">
      <c r="A18" s="36">
        <v>4</v>
      </c>
      <c r="B18" s="56">
        <v>143983</v>
      </c>
      <c r="C18" s="154" t="s">
        <v>158</v>
      </c>
      <c r="D18" s="58">
        <v>0.1</v>
      </c>
      <c r="E18" s="57">
        <v>3.472222222222222E-3</v>
      </c>
      <c r="F18" s="90">
        <f t="shared" si="1"/>
        <v>0.36805555555555552</v>
      </c>
      <c r="G18" s="67">
        <v>1.0416666666666666E-2</v>
      </c>
      <c r="H18" s="89">
        <f t="shared" si="0"/>
        <v>0.37847222222222221</v>
      </c>
      <c r="I18" s="181"/>
    </row>
    <row r="19" spans="1:9" s="37" customFormat="1" ht="27.6" x14ac:dyDescent="0.3">
      <c r="A19" s="36">
        <v>5</v>
      </c>
      <c r="B19" s="98" t="s">
        <v>157</v>
      </c>
      <c r="C19" s="155" t="s">
        <v>156</v>
      </c>
      <c r="D19" s="84">
        <v>4.5999999999999996</v>
      </c>
      <c r="E19" s="41">
        <v>2.0833333333333332E-2</v>
      </c>
      <c r="F19" s="90">
        <f t="shared" si="1"/>
        <v>0.39930555555555552</v>
      </c>
      <c r="G19" s="67">
        <v>2.0833333333333332E-2</v>
      </c>
      <c r="H19" s="89">
        <f t="shared" si="0"/>
        <v>0.42013888888888884</v>
      </c>
      <c r="I19" s="181"/>
    </row>
    <row r="20" spans="1:9" s="37" customFormat="1" ht="27.6" x14ac:dyDescent="0.3">
      <c r="A20" s="36">
        <v>6</v>
      </c>
      <c r="B20" s="56">
        <v>143960</v>
      </c>
      <c r="C20" s="154" t="s">
        <v>155</v>
      </c>
      <c r="D20" s="84">
        <v>7</v>
      </c>
      <c r="E20" s="34">
        <v>1.3888888888888888E-2</v>
      </c>
      <c r="F20" s="90">
        <f t="shared" si="1"/>
        <v>0.43402777777777773</v>
      </c>
      <c r="G20" s="67">
        <v>1.3888888888888888E-2</v>
      </c>
      <c r="H20" s="89">
        <f t="shared" si="0"/>
        <v>0.44791666666666663</v>
      </c>
      <c r="I20" s="181"/>
    </row>
    <row r="21" spans="1:9" s="37" customFormat="1" ht="27.6" x14ac:dyDescent="0.3">
      <c r="A21" s="36">
        <v>7</v>
      </c>
      <c r="B21" s="56">
        <v>143908</v>
      </c>
      <c r="C21" s="154" t="s">
        <v>154</v>
      </c>
      <c r="D21" s="84">
        <v>3.2</v>
      </c>
      <c r="E21" s="34">
        <v>6.9444444444444441E-3</v>
      </c>
      <c r="F21" s="90">
        <f t="shared" si="1"/>
        <v>0.45486111111111105</v>
      </c>
      <c r="G21" s="67">
        <v>1.3888888888888888E-2</v>
      </c>
      <c r="H21" s="89">
        <f t="shared" si="0"/>
        <v>0.46874999999999994</v>
      </c>
      <c r="I21" s="182"/>
    </row>
    <row r="22" spans="1:9" s="37" customFormat="1" ht="41.4" x14ac:dyDescent="0.3">
      <c r="A22" s="36">
        <v>8</v>
      </c>
      <c r="B22" s="55">
        <v>108801</v>
      </c>
      <c r="C22" s="170" t="s">
        <v>151</v>
      </c>
      <c r="D22" s="97">
        <v>47</v>
      </c>
      <c r="E22" s="95">
        <v>5.5555555555555552E-2</v>
      </c>
      <c r="F22" s="5">
        <f t="shared" si="1"/>
        <v>0.52430555555555547</v>
      </c>
      <c r="G22" s="100">
        <v>6.9444444444444441E-3</v>
      </c>
      <c r="H22" s="6">
        <f t="shared" si="0"/>
        <v>0.53124999999999989</v>
      </c>
      <c r="I22" s="180" t="s">
        <v>24</v>
      </c>
    </row>
    <row r="23" spans="1:9" s="37" customFormat="1" ht="27.6" x14ac:dyDescent="0.3">
      <c r="A23" s="36">
        <v>9</v>
      </c>
      <c r="B23" s="55">
        <v>108813</v>
      </c>
      <c r="C23" s="170" t="s">
        <v>150</v>
      </c>
      <c r="D23" s="96">
        <v>14</v>
      </c>
      <c r="E23" s="95">
        <v>2.0833333333333332E-2</v>
      </c>
      <c r="F23" s="7">
        <f t="shared" si="1"/>
        <v>0.55208333333333326</v>
      </c>
      <c r="G23" s="100">
        <v>6.9444444444444441E-3</v>
      </c>
      <c r="H23" s="6">
        <f t="shared" si="0"/>
        <v>0.55902777777777768</v>
      </c>
      <c r="I23" s="182"/>
    </row>
    <row r="24" spans="1:9" s="37" customFormat="1" ht="27.6" x14ac:dyDescent="0.3">
      <c r="A24" s="36">
        <v>10</v>
      </c>
      <c r="B24" s="3" t="s">
        <v>46</v>
      </c>
      <c r="C24" s="153" t="s">
        <v>20</v>
      </c>
      <c r="D24" s="84">
        <v>17</v>
      </c>
      <c r="E24" s="34">
        <v>2.4305555555555556E-2</v>
      </c>
      <c r="F24" s="90">
        <f t="shared" si="1"/>
        <v>0.58333333333333326</v>
      </c>
      <c r="G24" s="67">
        <v>4.1666666666666664E-2</v>
      </c>
      <c r="H24" s="89">
        <f t="shared" si="0"/>
        <v>0.62499999999999989</v>
      </c>
      <c r="I24" s="100" t="s">
        <v>48</v>
      </c>
    </row>
    <row r="25" spans="1:9" s="37" customFormat="1" ht="27.6" x14ac:dyDescent="0.3">
      <c r="A25" s="36">
        <v>11</v>
      </c>
      <c r="B25" s="3" t="s">
        <v>21</v>
      </c>
      <c r="C25" s="153" t="s">
        <v>20</v>
      </c>
      <c r="D25" s="84">
        <v>1.5</v>
      </c>
      <c r="E25" s="34">
        <v>3.472222222222222E-3</v>
      </c>
      <c r="F25" s="90">
        <f t="shared" si="1"/>
        <v>0.6284722222222221</v>
      </c>
      <c r="G25" s="100">
        <v>6.9444444444444441E-3</v>
      </c>
      <c r="H25" s="89">
        <f t="shared" si="0"/>
        <v>0.63541666666666652</v>
      </c>
      <c r="I25" s="2" t="s">
        <v>22</v>
      </c>
    </row>
    <row r="26" spans="1:9" s="37" customFormat="1" ht="27.6" x14ac:dyDescent="0.3">
      <c r="A26" s="36">
        <v>12</v>
      </c>
      <c r="B26" s="3" t="s">
        <v>46</v>
      </c>
      <c r="C26" s="157" t="s">
        <v>20</v>
      </c>
      <c r="D26" s="84"/>
      <c r="E26" s="34"/>
      <c r="F26" s="90">
        <f t="shared" si="1"/>
        <v>0.63541666666666652</v>
      </c>
      <c r="G26" s="67">
        <v>2.7777777777777776E-2</v>
      </c>
      <c r="H26" s="89">
        <f t="shared" si="0"/>
        <v>0.66319444444444431</v>
      </c>
      <c r="I26" s="2" t="s">
        <v>58</v>
      </c>
    </row>
    <row r="27" spans="1:9" s="37" customFormat="1" x14ac:dyDescent="0.3">
      <c r="D27" s="158"/>
      <c r="E27" s="30"/>
      <c r="F27" s="30"/>
      <c r="G27" s="30"/>
      <c r="H27" s="30"/>
      <c r="I27" s="29"/>
    </row>
    <row r="28" spans="1:9" s="37" customFormat="1" x14ac:dyDescent="0.3">
      <c r="B28" s="159" t="s">
        <v>26</v>
      </c>
      <c r="C28" s="160">
        <f>H26-F15</f>
        <v>0.4270833333333332</v>
      </c>
      <c r="D28" s="159"/>
      <c r="E28" s="159"/>
      <c r="F28" s="159"/>
      <c r="G28" s="159"/>
      <c r="H28" s="161"/>
    </row>
    <row r="29" spans="1:9" s="37" customFormat="1" x14ac:dyDescent="0.3">
      <c r="B29" s="159" t="s">
        <v>27</v>
      </c>
      <c r="C29" s="162"/>
      <c r="D29" s="159"/>
      <c r="E29" s="162"/>
      <c r="F29" s="159"/>
      <c r="G29" s="159"/>
      <c r="H29" s="160"/>
      <c r="I29" s="24"/>
    </row>
    <row r="30" spans="1:9" x14ac:dyDescent="0.3">
      <c r="B30" s="159" t="s">
        <v>28</v>
      </c>
      <c r="C30" s="160"/>
      <c r="D30" s="23"/>
      <c r="E30" s="23"/>
      <c r="F30" s="23"/>
      <c r="G30" s="23"/>
      <c r="H30" s="26"/>
      <c r="I30" s="25"/>
    </row>
    <row r="31" spans="1:9" x14ac:dyDescent="0.3">
      <c r="B31" s="159" t="s">
        <v>144</v>
      </c>
      <c r="C31" s="159"/>
      <c r="E31" s="21"/>
      <c r="F31" s="21"/>
      <c r="G31" s="21"/>
      <c r="H31" s="21"/>
      <c r="I31" s="24"/>
    </row>
    <row r="32" spans="1:9" x14ac:dyDescent="0.3">
      <c r="B32" s="159" t="s">
        <v>143</v>
      </c>
      <c r="C32" s="160" t="str">
        <f>IF(HOUR(G24)=0,CONCATENATE(MINUTE(G24)," мин."),IF(MINUTE(G24)=0,CONCATENATE(HOUR(G24)," час."),CONCATENATE(HOUR(G24)," час. ",MINUTE(G24)," мин.")))</f>
        <v>1 час.</v>
      </c>
      <c r="E32" s="21"/>
      <c r="F32" s="21"/>
      <c r="G32" s="21"/>
      <c r="H32" s="21"/>
    </row>
    <row r="33" spans="2:9" s="18" customFormat="1" x14ac:dyDescent="0.3">
      <c r="B33" s="20"/>
      <c r="E33" s="19"/>
      <c r="F33" s="19"/>
      <c r="G33" s="19"/>
      <c r="H33" s="19"/>
      <c r="I33" s="19"/>
    </row>
  </sheetData>
  <mergeCells count="10">
    <mergeCell ref="I17:I21"/>
    <mergeCell ref="I22:I23"/>
    <mergeCell ref="A2:I2"/>
    <mergeCell ref="A3:I3"/>
    <mergeCell ref="A13:A14"/>
    <mergeCell ref="B13:B14"/>
    <mergeCell ref="C13:C14"/>
    <mergeCell ref="D13:D14"/>
    <mergeCell ref="E13:H13"/>
    <mergeCell ref="I13:I14"/>
  </mergeCells>
  <pageMargins left="0.59055118110236227" right="0.39370078740157483" top="0.59055118110236227" bottom="0.39370078740157483" header="0.31496062992125984" footer="0.31496062992125984"/>
  <pageSetup paperSize="9" scale="6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30"/>
  <sheetViews>
    <sheetView zoomScale="90" zoomScaleNormal="90" workbookViewId="0">
      <selection activeCell="L18" sqref="L18"/>
    </sheetView>
  </sheetViews>
  <sheetFormatPr defaultColWidth="10.44140625" defaultRowHeight="13.8" x14ac:dyDescent="0.3"/>
  <cols>
    <col min="1" max="1" width="4.109375" style="17" customWidth="1"/>
    <col min="2" max="2" width="28.44140625" style="17" customWidth="1"/>
    <col min="3" max="3" width="37.88671875" style="17" customWidth="1"/>
    <col min="4" max="4" width="14" style="17" customWidth="1"/>
    <col min="5" max="5" width="14.44140625" style="17" bestFit="1" customWidth="1"/>
    <col min="6" max="7" width="10" style="17" customWidth="1"/>
    <col min="8" max="8" width="12.44140625" style="17" customWidth="1"/>
    <col min="9" max="9" width="25.6640625" style="17" customWidth="1"/>
    <col min="10" max="16384" width="10.44140625" style="17"/>
  </cols>
  <sheetData>
    <row r="1" spans="1:9" s="51" customFormat="1" x14ac:dyDescent="0.3">
      <c r="B1" s="52"/>
      <c r="C1" s="52"/>
      <c r="D1" s="53"/>
      <c r="F1" s="52"/>
      <c r="G1" s="52"/>
      <c r="H1" s="52"/>
      <c r="I1" s="52"/>
    </row>
    <row r="2" spans="1:9" x14ac:dyDescent="0.3">
      <c r="A2" s="183" t="s">
        <v>1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97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17" t="s">
        <v>2</v>
      </c>
      <c r="C4" s="1" t="s">
        <v>3</v>
      </c>
    </row>
    <row r="5" spans="1:9" x14ac:dyDescent="0.3">
      <c r="A5" s="17" t="s">
        <v>4</v>
      </c>
      <c r="C5" s="47" t="s">
        <v>106</v>
      </c>
      <c r="F5" s="65"/>
    </row>
    <row r="6" spans="1:9" x14ac:dyDescent="0.3">
      <c r="A6" s="17" t="s">
        <v>5</v>
      </c>
      <c r="C6" s="49">
        <v>46201</v>
      </c>
    </row>
    <row r="7" spans="1:9" x14ac:dyDescent="0.3">
      <c r="A7" s="17" t="s">
        <v>6</v>
      </c>
      <c r="C7" s="1" t="s">
        <v>31</v>
      </c>
    </row>
    <row r="8" spans="1:9" x14ac:dyDescent="0.3">
      <c r="A8" s="17" t="s">
        <v>85</v>
      </c>
      <c r="C8" s="1" t="s">
        <v>53</v>
      </c>
    </row>
    <row r="9" spans="1:9" x14ac:dyDescent="0.3">
      <c r="A9" s="17" t="s">
        <v>7</v>
      </c>
      <c r="C9" s="47">
        <f>SUM(D15:D23)</f>
        <v>187</v>
      </c>
    </row>
    <row r="10" spans="1:9" x14ac:dyDescent="0.3">
      <c r="A10" s="17" t="s">
        <v>8</v>
      </c>
      <c r="C10" s="1" t="s">
        <v>9</v>
      </c>
    </row>
    <row r="11" spans="1:9" x14ac:dyDescent="0.3">
      <c r="A11" s="46" t="s">
        <v>10</v>
      </c>
      <c r="B11" s="46"/>
      <c r="C11" s="48" t="s">
        <v>92</v>
      </c>
      <c r="D11" s="47"/>
      <c r="E11" s="47"/>
      <c r="F11" s="47"/>
      <c r="G11" s="46"/>
      <c r="H11" s="46"/>
      <c r="I11" s="46"/>
    </row>
    <row r="13" spans="1:9" x14ac:dyDescent="0.3">
      <c r="A13" s="184" t="s">
        <v>11</v>
      </c>
      <c r="B13" s="186" t="s">
        <v>12</v>
      </c>
      <c r="C13" s="188" t="s">
        <v>13</v>
      </c>
      <c r="D13" s="186" t="s">
        <v>14</v>
      </c>
      <c r="E13" s="186" t="s">
        <v>15</v>
      </c>
      <c r="F13" s="186"/>
      <c r="G13" s="186"/>
      <c r="H13" s="186"/>
      <c r="I13" s="186" t="s">
        <v>16</v>
      </c>
    </row>
    <row r="14" spans="1:9" ht="27.6" x14ac:dyDescent="0.3">
      <c r="A14" s="185"/>
      <c r="B14" s="187"/>
      <c r="C14" s="189"/>
      <c r="D14" s="190"/>
      <c r="E14" s="68" t="s">
        <v>35</v>
      </c>
      <c r="F14" s="68" t="s">
        <v>36</v>
      </c>
      <c r="G14" s="68" t="s">
        <v>17</v>
      </c>
      <c r="H14" s="68" t="s">
        <v>18</v>
      </c>
      <c r="I14" s="186"/>
    </row>
    <row r="15" spans="1:9" ht="27.6" x14ac:dyDescent="0.3">
      <c r="A15" s="36">
        <v>1</v>
      </c>
      <c r="B15" s="3" t="s">
        <v>21</v>
      </c>
      <c r="C15" s="43" t="s">
        <v>20</v>
      </c>
      <c r="D15" s="92"/>
      <c r="E15" s="34"/>
      <c r="F15" s="90">
        <v>0.36458333333333337</v>
      </c>
      <c r="G15" s="44">
        <v>6.9444444444444441E-3</v>
      </c>
      <c r="H15" s="89">
        <f t="shared" ref="H15:H23" si="0">F15+G15</f>
        <v>0.37152777777777779</v>
      </c>
      <c r="I15" s="2" t="s">
        <v>22</v>
      </c>
    </row>
    <row r="16" spans="1:9" s="37" customFormat="1" ht="27.6" x14ac:dyDescent="0.3">
      <c r="A16" s="36">
        <v>2</v>
      </c>
      <c r="B16" s="3" t="s">
        <v>46</v>
      </c>
      <c r="C16" s="153" t="s">
        <v>20</v>
      </c>
      <c r="D16" s="4">
        <v>1.5</v>
      </c>
      <c r="E16" s="34">
        <v>3.4722222222222099E-3</v>
      </c>
      <c r="F16" s="90">
        <f t="shared" ref="F16:F23" si="1">H15+E16</f>
        <v>0.375</v>
      </c>
      <c r="G16" s="100">
        <v>2.7777777777777776E-2</v>
      </c>
      <c r="H16" s="89">
        <f t="shared" si="0"/>
        <v>0.40277777777777779</v>
      </c>
      <c r="I16" s="4" t="s">
        <v>23</v>
      </c>
    </row>
    <row r="17" spans="1:9" s="37" customFormat="1" ht="27.6" x14ac:dyDescent="0.3">
      <c r="A17" s="36">
        <v>3</v>
      </c>
      <c r="B17" s="56">
        <v>143912</v>
      </c>
      <c r="C17" s="154" t="s">
        <v>90</v>
      </c>
      <c r="D17" s="58">
        <v>75</v>
      </c>
      <c r="E17" s="57">
        <v>7.2916666666666671E-2</v>
      </c>
      <c r="F17" s="90">
        <f t="shared" si="1"/>
        <v>0.47569444444444448</v>
      </c>
      <c r="G17" s="67">
        <v>1.3888888888888888E-2</v>
      </c>
      <c r="H17" s="89">
        <f t="shared" si="0"/>
        <v>0.48958333333333337</v>
      </c>
      <c r="I17" s="180" t="s">
        <v>83</v>
      </c>
    </row>
    <row r="18" spans="1:9" s="37" customFormat="1" ht="27.6" x14ac:dyDescent="0.3">
      <c r="A18" s="36">
        <v>4</v>
      </c>
      <c r="B18" s="42">
        <v>143922</v>
      </c>
      <c r="C18" s="155" t="s">
        <v>163</v>
      </c>
      <c r="D18" s="84">
        <v>14</v>
      </c>
      <c r="E18" s="41">
        <v>2.0833333333333332E-2</v>
      </c>
      <c r="F18" s="90">
        <f t="shared" si="1"/>
        <v>0.51041666666666674</v>
      </c>
      <c r="G18" s="67">
        <v>1.3888888888888888E-2</v>
      </c>
      <c r="H18" s="89">
        <f t="shared" si="0"/>
        <v>0.52430555555555558</v>
      </c>
      <c r="I18" s="181"/>
    </row>
    <row r="19" spans="1:9" s="37" customFormat="1" ht="27.6" x14ac:dyDescent="0.3">
      <c r="A19" s="36">
        <v>5</v>
      </c>
      <c r="B19" s="56">
        <v>143987</v>
      </c>
      <c r="C19" s="154" t="s">
        <v>162</v>
      </c>
      <c r="D19" s="84">
        <v>6</v>
      </c>
      <c r="E19" s="34">
        <v>1.0416666666666666E-2</v>
      </c>
      <c r="F19" s="90">
        <f t="shared" si="1"/>
        <v>0.53472222222222221</v>
      </c>
      <c r="G19" s="67">
        <v>1.3888888888888888E-2</v>
      </c>
      <c r="H19" s="89">
        <f t="shared" si="0"/>
        <v>0.54861111111111105</v>
      </c>
      <c r="I19" s="181"/>
    </row>
    <row r="20" spans="1:9" s="37" customFormat="1" ht="27.6" x14ac:dyDescent="0.3">
      <c r="A20" s="36">
        <v>6</v>
      </c>
      <c r="B20" s="63">
        <v>143989</v>
      </c>
      <c r="C20" s="169" t="s">
        <v>161</v>
      </c>
      <c r="D20" s="99">
        <v>3</v>
      </c>
      <c r="E20" s="34">
        <v>6.9444444444444441E-3</v>
      </c>
      <c r="F20" s="90">
        <f t="shared" si="1"/>
        <v>0.55555555555555547</v>
      </c>
      <c r="G20" s="67">
        <v>1.3888888888888888E-2</v>
      </c>
      <c r="H20" s="89">
        <f t="shared" si="0"/>
        <v>0.56944444444444431</v>
      </c>
      <c r="I20" s="181"/>
    </row>
    <row r="21" spans="1:9" s="37" customFormat="1" ht="41.4" x14ac:dyDescent="0.3">
      <c r="A21" s="36">
        <v>7</v>
      </c>
      <c r="B21" s="56">
        <v>143986</v>
      </c>
      <c r="C21" s="165" t="s">
        <v>160</v>
      </c>
      <c r="D21" s="84">
        <v>7</v>
      </c>
      <c r="E21" s="34">
        <v>1.3888888888888888E-2</v>
      </c>
      <c r="F21" s="90">
        <f t="shared" si="1"/>
        <v>0.58333333333333315</v>
      </c>
      <c r="G21" s="67">
        <v>1.3888888888888888E-2</v>
      </c>
      <c r="H21" s="89">
        <f t="shared" si="0"/>
        <v>0.59722222222222199</v>
      </c>
      <c r="I21" s="182"/>
    </row>
    <row r="22" spans="1:9" s="37" customFormat="1" ht="27.6" x14ac:dyDescent="0.3">
      <c r="A22" s="36">
        <v>8</v>
      </c>
      <c r="B22" s="3" t="s">
        <v>46</v>
      </c>
      <c r="C22" s="153" t="s">
        <v>20</v>
      </c>
      <c r="D22" s="84">
        <v>79</v>
      </c>
      <c r="E22" s="34">
        <v>8.3333333333333329E-2</v>
      </c>
      <c r="F22" s="90">
        <f t="shared" si="1"/>
        <v>0.68055555555555536</v>
      </c>
      <c r="G22" s="67">
        <v>4.1666666666666664E-2</v>
      </c>
      <c r="H22" s="89">
        <f t="shared" si="0"/>
        <v>0.72222222222222199</v>
      </c>
      <c r="I22" s="100" t="s">
        <v>48</v>
      </c>
    </row>
    <row r="23" spans="1:9" s="37" customFormat="1" ht="27.6" x14ac:dyDescent="0.3">
      <c r="A23" s="36">
        <v>9</v>
      </c>
      <c r="B23" s="3" t="s">
        <v>21</v>
      </c>
      <c r="C23" s="157" t="s">
        <v>20</v>
      </c>
      <c r="D23" s="84">
        <v>1.5</v>
      </c>
      <c r="E23" s="34">
        <v>3.472222222222222E-3</v>
      </c>
      <c r="F23" s="90">
        <f t="shared" si="1"/>
        <v>0.7256944444444442</v>
      </c>
      <c r="G23" s="100">
        <v>6.9444444444444441E-3</v>
      </c>
      <c r="H23" s="89">
        <f t="shared" si="0"/>
        <v>0.73263888888888862</v>
      </c>
      <c r="I23" s="2" t="s">
        <v>22</v>
      </c>
    </row>
    <row r="24" spans="1:9" s="37" customFormat="1" x14ac:dyDescent="0.3">
      <c r="D24" s="158"/>
      <c r="E24" s="30"/>
      <c r="F24" s="30"/>
      <c r="G24" s="30"/>
      <c r="H24" s="30"/>
      <c r="I24" s="29"/>
    </row>
    <row r="25" spans="1:9" s="37" customFormat="1" x14ac:dyDescent="0.3">
      <c r="B25" s="159" t="s">
        <v>26</v>
      </c>
      <c r="C25" s="160">
        <f>H23-F15</f>
        <v>0.36805555555555525</v>
      </c>
      <c r="D25" s="159"/>
      <c r="E25" s="159"/>
      <c r="F25" s="159"/>
      <c r="G25" s="159"/>
      <c r="H25" s="161"/>
    </row>
    <row r="26" spans="1:9" s="37" customFormat="1" x14ac:dyDescent="0.3">
      <c r="B26" s="159" t="s">
        <v>27</v>
      </c>
      <c r="C26" s="162" t="str">
        <f>IF(MINUTE(SUM(E15:E23))=0,CONCATENATE(HOUR(SUM(E15:E23))," час."),CONCATENATE(HOUR(SUM(E15:E23))," час. ",MINUTE(SUM(E15:E23))," мин."))</f>
        <v>5 час. 10 мин.</v>
      </c>
      <c r="D26" s="159"/>
      <c r="E26" s="162"/>
      <c r="F26" s="159"/>
      <c r="G26" s="159"/>
      <c r="H26" s="160"/>
      <c r="I26" s="24"/>
    </row>
    <row r="27" spans="1:9" s="37" customFormat="1" x14ac:dyDescent="0.3">
      <c r="B27" s="159" t="s">
        <v>28</v>
      </c>
      <c r="C27" s="160" t="str">
        <f>IF(MINUTE(SUM(G15:G23)-(G22))=0,CONCATENATE(HOUR(SUM(G15:G23)-(G22))," час."),CONCATENATE(HOUR(SUM(G15:G23)-(G22))," час. ",MINUTE(SUM(G15:G23)-(G22))," мин."))</f>
        <v>2 час. 40 мин.</v>
      </c>
      <c r="D27" s="159"/>
      <c r="E27" s="159"/>
      <c r="F27" s="159"/>
      <c r="G27" s="159"/>
      <c r="H27" s="160"/>
      <c r="I27" s="163"/>
    </row>
    <row r="28" spans="1:9" s="37" customFormat="1" x14ac:dyDescent="0.3">
      <c r="B28" s="159"/>
      <c r="C28" s="159"/>
      <c r="E28" s="167"/>
      <c r="F28" s="167"/>
      <c r="G28" s="167"/>
      <c r="H28" s="167"/>
      <c r="I28" s="24"/>
    </row>
    <row r="29" spans="1:9" x14ac:dyDescent="0.3">
      <c r="B29" s="23"/>
      <c r="C29" s="22"/>
      <c r="E29" s="21"/>
      <c r="F29" s="21"/>
      <c r="G29" s="21"/>
      <c r="H29" s="21"/>
    </row>
    <row r="30" spans="1:9" s="18" customFormat="1" x14ac:dyDescent="0.3">
      <c r="B30" s="20"/>
      <c r="E30" s="19"/>
      <c r="F30" s="19"/>
      <c r="G30" s="19"/>
      <c r="H30" s="19"/>
      <c r="I30" s="19"/>
    </row>
  </sheetData>
  <mergeCells count="9">
    <mergeCell ref="I17:I21"/>
    <mergeCell ref="A2:I2"/>
    <mergeCell ref="A3:I3"/>
    <mergeCell ref="A13:A14"/>
    <mergeCell ref="B13:B14"/>
    <mergeCell ref="C13:C14"/>
    <mergeCell ref="D13:D14"/>
    <mergeCell ref="E13:H13"/>
    <mergeCell ref="I13:I14"/>
  </mergeCells>
  <pageMargins left="0.59055118110236227" right="0.39370078740157483" top="0.59055118110236227" bottom="0.39370078740157483" header="0.31496062992125984" footer="0.31496062992125984"/>
  <pageSetup paperSize="9" scale="5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="80" zoomScaleNormal="80" workbookViewId="0">
      <selection activeCell="C30" sqref="C30"/>
    </sheetView>
  </sheetViews>
  <sheetFormatPr defaultColWidth="10.44140625" defaultRowHeight="13.8" x14ac:dyDescent="0.3"/>
  <cols>
    <col min="1" max="1" width="4.109375" style="17" customWidth="1"/>
    <col min="2" max="2" width="28.44140625" style="17" customWidth="1"/>
    <col min="3" max="3" width="31.44140625" style="17" customWidth="1"/>
    <col min="4" max="4" width="14" style="17" customWidth="1"/>
    <col min="5" max="5" width="14.44140625" style="17" bestFit="1" customWidth="1"/>
    <col min="6" max="7" width="10" style="17" customWidth="1"/>
    <col min="8" max="8" width="12.44140625" style="17" customWidth="1"/>
    <col min="9" max="9" width="25.6640625" style="17" customWidth="1"/>
    <col min="10" max="16384" width="10.44140625" style="17"/>
  </cols>
  <sheetData>
    <row r="1" spans="1:9" s="19" customFormat="1" x14ac:dyDescent="0.3">
      <c r="D1" s="50"/>
      <c r="E1" s="12"/>
      <c r="F1" s="18"/>
      <c r="G1" s="18"/>
      <c r="H1" s="18"/>
      <c r="I1" s="18"/>
    </row>
    <row r="2" spans="1:9" x14ac:dyDescent="0.3">
      <c r="A2" s="183" t="s">
        <v>1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86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17" t="s">
        <v>2</v>
      </c>
      <c r="C4" s="1" t="s">
        <v>3</v>
      </c>
    </row>
    <row r="5" spans="1:9" x14ac:dyDescent="0.3">
      <c r="A5" s="17" t="s">
        <v>4</v>
      </c>
      <c r="C5" s="47" t="s">
        <v>107</v>
      </c>
      <c r="D5" s="1"/>
    </row>
    <row r="6" spans="1:9" x14ac:dyDescent="0.3">
      <c r="A6" s="17" t="s">
        <v>5</v>
      </c>
      <c r="C6" s="49">
        <v>46174</v>
      </c>
    </row>
    <row r="7" spans="1:9" x14ac:dyDescent="0.3">
      <c r="A7" s="17" t="s">
        <v>6</v>
      </c>
      <c r="C7" s="1" t="s">
        <v>41</v>
      </c>
    </row>
    <row r="8" spans="1:9" x14ac:dyDescent="0.3">
      <c r="A8" s="17" t="s">
        <v>85</v>
      </c>
      <c r="C8" s="1" t="s">
        <v>53</v>
      </c>
    </row>
    <row r="9" spans="1:9" x14ac:dyDescent="0.3">
      <c r="A9" s="17" t="s">
        <v>7</v>
      </c>
      <c r="C9" s="47">
        <f>SUM(D15:D24)</f>
        <v>187</v>
      </c>
    </row>
    <row r="10" spans="1:9" x14ac:dyDescent="0.3">
      <c r="A10" s="17" t="s">
        <v>8</v>
      </c>
      <c r="C10" s="1" t="s">
        <v>9</v>
      </c>
    </row>
    <row r="11" spans="1:9" x14ac:dyDescent="0.3">
      <c r="A11" s="46" t="s">
        <v>10</v>
      </c>
      <c r="B11" s="46"/>
      <c r="C11" s="48">
        <v>2500</v>
      </c>
      <c r="D11" s="47"/>
      <c r="E11" s="47"/>
      <c r="F11" s="47"/>
      <c r="G11" s="46"/>
      <c r="H11" s="46"/>
      <c r="I11" s="46"/>
    </row>
    <row r="13" spans="1:9" s="37" customFormat="1" x14ac:dyDescent="0.3">
      <c r="A13" s="184" t="s">
        <v>11</v>
      </c>
      <c r="B13" s="186" t="s">
        <v>12</v>
      </c>
      <c r="C13" s="188" t="s">
        <v>13</v>
      </c>
      <c r="D13" s="186" t="s">
        <v>14</v>
      </c>
      <c r="E13" s="186" t="s">
        <v>15</v>
      </c>
      <c r="F13" s="186"/>
      <c r="G13" s="186"/>
      <c r="H13" s="186"/>
      <c r="I13" s="186" t="s">
        <v>16</v>
      </c>
    </row>
    <row r="14" spans="1:9" s="37" customFormat="1" ht="27.6" x14ac:dyDescent="0.3">
      <c r="A14" s="185"/>
      <c r="B14" s="187"/>
      <c r="C14" s="189"/>
      <c r="D14" s="187"/>
      <c r="E14" s="68" t="s">
        <v>35</v>
      </c>
      <c r="F14" s="68" t="s">
        <v>36</v>
      </c>
      <c r="G14" s="68" t="s">
        <v>17</v>
      </c>
      <c r="H14" s="68" t="s">
        <v>18</v>
      </c>
      <c r="I14" s="186"/>
    </row>
    <row r="15" spans="1:9" s="37" customFormat="1" ht="27.6" x14ac:dyDescent="0.3">
      <c r="A15" s="36">
        <v>1</v>
      </c>
      <c r="B15" s="3" t="s">
        <v>21</v>
      </c>
      <c r="C15" s="153" t="s">
        <v>20</v>
      </c>
      <c r="D15" s="92"/>
      <c r="E15" s="34"/>
      <c r="F15" s="90">
        <v>0.44097222222222221</v>
      </c>
      <c r="G15" s="44">
        <v>6.9444444444444441E-3</v>
      </c>
      <c r="H15" s="89">
        <f t="shared" ref="H15:H24" si="0">F15+G15</f>
        <v>0.44791666666666663</v>
      </c>
      <c r="I15" s="2" t="s">
        <v>22</v>
      </c>
    </row>
    <row r="16" spans="1:9" s="37" customFormat="1" ht="27.6" x14ac:dyDescent="0.3">
      <c r="A16" s="36">
        <v>2</v>
      </c>
      <c r="B16" s="3" t="s">
        <v>46</v>
      </c>
      <c r="C16" s="153" t="s">
        <v>20</v>
      </c>
      <c r="D16" s="4">
        <v>1.5</v>
      </c>
      <c r="E16" s="34">
        <v>3.4722222222222099E-3</v>
      </c>
      <c r="F16" s="90">
        <f t="shared" ref="F16:F24" si="1">H15+E16</f>
        <v>0.45138888888888884</v>
      </c>
      <c r="G16" s="100">
        <v>2.7777777777777776E-2</v>
      </c>
      <c r="H16" s="89">
        <f t="shared" si="0"/>
        <v>0.47916666666666663</v>
      </c>
      <c r="I16" s="4" t="s">
        <v>23</v>
      </c>
    </row>
    <row r="17" spans="1:9" s="37" customFormat="1" ht="27.6" x14ac:dyDescent="0.3">
      <c r="A17" s="36">
        <v>3</v>
      </c>
      <c r="B17" s="56">
        <v>143982</v>
      </c>
      <c r="C17" s="154" t="s">
        <v>167</v>
      </c>
      <c r="D17" s="58">
        <v>72</v>
      </c>
      <c r="E17" s="57">
        <v>7.6388888888888895E-2</v>
      </c>
      <c r="F17" s="90">
        <f t="shared" si="1"/>
        <v>0.55555555555555558</v>
      </c>
      <c r="G17" s="67">
        <v>1.3888888888888888E-2</v>
      </c>
      <c r="H17" s="89">
        <f t="shared" si="0"/>
        <v>0.56944444444444442</v>
      </c>
      <c r="I17" s="180" t="s">
        <v>83</v>
      </c>
    </row>
    <row r="18" spans="1:9" s="37" customFormat="1" ht="27.6" x14ac:dyDescent="0.3">
      <c r="A18" s="36">
        <v>4</v>
      </c>
      <c r="B18" s="56">
        <v>143921</v>
      </c>
      <c r="C18" s="154" t="s">
        <v>166</v>
      </c>
      <c r="D18" s="58">
        <v>7</v>
      </c>
      <c r="E18" s="57">
        <v>1.3888888888888888E-2</v>
      </c>
      <c r="F18" s="90">
        <f t="shared" si="1"/>
        <v>0.58333333333333326</v>
      </c>
      <c r="G18" s="67">
        <v>1.3888888888888888E-2</v>
      </c>
      <c r="H18" s="89">
        <f t="shared" si="0"/>
        <v>0.5972222222222221</v>
      </c>
      <c r="I18" s="181"/>
    </row>
    <row r="19" spans="1:9" s="37" customFormat="1" ht="27.6" x14ac:dyDescent="0.3">
      <c r="A19" s="36">
        <v>5</v>
      </c>
      <c r="B19" s="56">
        <v>143913</v>
      </c>
      <c r="C19" s="154" t="s">
        <v>93</v>
      </c>
      <c r="D19" s="84">
        <v>24</v>
      </c>
      <c r="E19" s="34">
        <v>4.1666666666666664E-2</v>
      </c>
      <c r="F19" s="90">
        <f t="shared" si="1"/>
        <v>0.63888888888888873</v>
      </c>
      <c r="G19" s="67">
        <v>1.3888888888888888E-2</v>
      </c>
      <c r="H19" s="89">
        <f t="shared" si="0"/>
        <v>0.65277777777777757</v>
      </c>
      <c r="I19" s="182"/>
    </row>
    <row r="20" spans="1:9" s="37" customFormat="1" ht="27.6" x14ac:dyDescent="0.3">
      <c r="A20" s="36">
        <v>6</v>
      </c>
      <c r="B20" s="40">
        <v>115372</v>
      </c>
      <c r="C20" s="168" t="s">
        <v>165</v>
      </c>
      <c r="D20" s="39">
        <v>38</v>
      </c>
      <c r="E20" s="38">
        <v>4.8611111111111112E-2</v>
      </c>
      <c r="F20" s="90">
        <f t="shared" si="1"/>
        <v>0.70138888888888873</v>
      </c>
      <c r="G20" s="100">
        <v>6.9444444444444441E-3</v>
      </c>
      <c r="H20" s="89">
        <f t="shared" si="0"/>
        <v>0.70833333333333315</v>
      </c>
      <c r="I20" s="181" t="s">
        <v>24</v>
      </c>
    </row>
    <row r="21" spans="1:9" s="37" customFormat="1" ht="27.6" x14ac:dyDescent="0.3">
      <c r="A21" s="36">
        <v>7</v>
      </c>
      <c r="B21" s="40">
        <v>115598</v>
      </c>
      <c r="C21" s="168" t="s">
        <v>164</v>
      </c>
      <c r="D21" s="39">
        <v>1</v>
      </c>
      <c r="E21" s="38">
        <v>3.472222222222222E-3</v>
      </c>
      <c r="F21" s="90">
        <f t="shared" si="1"/>
        <v>0.71180555555555536</v>
      </c>
      <c r="G21" s="100">
        <v>6.9444444444444441E-3</v>
      </c>
      <c r="H21" s="89">
        <f t="shared" si="0"/>
        <v>0.71874999999999978</v>
      </c>
      <c r="I21" s="182"/>
    </row>
    <row r="22" spans="1:9" s="37" customFormat="1" ht="27.6" x14ac:dyDescent="0.3">
      <c r="A22" s="36">
        <v>8</v>
      </c>
      <c r="B22" s="3" t="s">
        <v>46</v>
      </c>
      <c r="C22" s="153" t="s">
        <v>20</v>
      </c>
      <c r="D22" s="84">
        <v>42</v>
      </c>
      <c r="E22" s="34">
        <v>4.5138888888888888E-2</v>
      </c>
      <c r="F22" s="90">
        <f t="shared" si="1"/>
        <v>0.76388888888888862</v>
      </c>
      <c r="G22" s="67">
        <v>4.1666666666666664E-2</v>
      </c>
      <c r="H22" s="89">
        <f t="shared" si="0"/>
        <v>0.80555555555555525</v>
      </c>
      <c r="I22" s="100" t="s">
        <v>48</v>
      </c>
    </row>
    <row r="23" spans="1:9" s="37" customFormat="1" ht="27.6" x14ac:dyDescent="0.3">
      <c r="A23" s="36">
        <v>9</v>
      </c>
      <c r="B23" s="3" t="s">
        <v>21</v>
      </c>
      <c r="C23" s="153" t="s">
        <v>20</v>
      </c>
      <c r="D23" s="84">
        <v>1.5</v>
      </c>
      <c r="E23" s="34">
        <v>3.472222222222222E-3</v>
      </c>
      <c r="F23" s="90">
        <f t="shared" si="1"/>
        <v>0.80902777777777746</v>
      </c>
      <c r="G23" s="100">
        <v>6.9444444444444441E-3</v>
      </c>
      <c r="H23" s="89">
        <f t="shared" si="0"/>
        <v>0.81597222222222188</v>
      </c>
      <c r="I23" s="2" t="s">
        <v>22</v>
      </c>
    </row>
    <row r="24" spans="1:9" s="37" customFormat="1" ht="27.6" x14ac:dyDescent="0.3">
      <c r="A24" s="36">
        <v>10</v>
      </c>
      <c r="B24" s="3" t="s">
        <v>46</v>
      </c>
      <c r="C24" s="157" t="s">
        <v>20</v>
      </c>
      <c r="D24" s="84"/>
      <c r="E24" s="34"/>
      <c r="F24" s="90">
        <f t="shared" si="1"/>
        <v>0.81597222222222188</v>
      </c>
      <c r="G24" s="67">
        <v>2.7777777777777776E-2</v>
      </c>
      <c r="H24" s="89">
        <f t="shared" si="0"/>
        <v>0.84374999999999967</v>
      </c>
      <c r="I24" s="2" t="s">
        <v>58</v>
      </c>
    </row>
    <row r="25" spans="1:9" s="37" customFormat="1" x14ac:dyDescent="0.3">
      <c r="D25" s="158"/>
      <c r="E25" s="30"/>
      <c r="F25" s="30"/>
      <c r="G25" s="30"/>
      <c r="H25" s="30"/>
      <c r="I25" s="29"/>
    </row>
    <row r="26" spans="1:9" s="37" customFormat="1" x14ac:dyDescent="0.3">
      <c r="B26" s="159" t="s">
        <v>26</v>
      </c>
      <c r="C26" s="159"/>
      <c r="D26" s="159"/>
      <c r="E26" s="159"/>
      <c r="F26" s="159"/>
      <c r="G26" s="159"/>
      <c r="H26" s="161"/>
    </row>
    <row r="27" spans="1:9" s="37" customFormat="1" x14ac:dyDescent="0.3">
      <c r="B27" s="159" t="s">
        <v>27</v>
      </c>
      <c r="C27" s="162"/>
      <c r="D27" s="159"/>
      <c r="E27" s="162"/>
      <c r="F27" s="159"/>
      <c r="G27" s="159"/>
      <c r="H27" s="160"/>
      <c r="I27" s="24"/>
    </row>
    <row r="28" spans="1:9" s="37" customFormat="1" x14ac:dyDescent="0.3">
      <c r="B28" s="159" t="s">
        <v>28</v>
      </c>
      <c r="C28" s="160"/>
      <c r="D28" s="159"/>
      <c r="E28" s="159"/>
      <c r="F28" s="159"/>
      <c r="G28" s="159"/>
      <c r="H28" s="160"/>
      <c r="I28" s="163"/>
    </row>
    <row r="29" spans="1:9" x14ac:dyDescent="0.3">
      <c r="B29" s="159" t="s">
        <v>144</v>
      </c>
      <c r="C29" s="23"/>
      <c r="E29" s="21"/>
      <c r="F29" s="21"/>
      <c r="G29" s="21"/>
      <c r="H29" s="21"/>
      <c r="I29" s="24"/>
    </row>
    <row r="30" spans="1:9" x14ac:dyDescent="0.3">
      <c r="B30" s="159" t="s">
        <v>143</v>
      </c>
      <c r="C30" s="160" t="str">
        <f>IF(HOUR(G22)=0,CONCATENATE(MINUTE(G22)," мин."),IF(MINUTE(G22)=0,CONCATENATE(HOUR(G22)," час."),CONCATENATE(HOUR(G22)," час. ",MINUTE(G22)," мин.")))</f>
        <v>1 час.</v>
      </c>
      <c r="E30" s="21"/>
      <c r="F30" s="21"/>
      <c r="G30" s="21"/>
      <c r="H30" s="21"/>
    </row>
    <row r="31" spans="1:9" s="18" customFormat="1" x14ac:dyDescent="0.3">
      <c r="B31" s="20"/>
      <c r="E31" s="19"/>
      <c r="F31" s="19"/>
      <c r="G31" s="19"/>
      <c r="H31" s="19"/>
      <c r="I31" s="19"/>
    </row>
  </sheetData>
  <mergeCells count="10">
    <mergeCell ref="I17:I19"/>
    <mergeCell ref="I20:I21"/>
    <mergeCell ref="A2:I2"/>
    <mergeCell ref="A3:I3"/>
    <mergeCell ref="A13:A14"/>
    <mergeCell ref="B13:B14"/>
    <mergeCell ref="C13:C14"/>
    <mergeCell ref="D13:D14"/>
    <mergeCell ref="E13:H13"/>
    <mergeCell ref="I13:I14"/>
  </mergeCells>
  <pageMargins left="0.59055118110236227" right="0.39370078740157483" top="0.59055118110236227" bottom="0.39370078740157483" header="0.31496062992125984" footer="0.31496062992125984"/>
  <pageSetup paperSize="9" scale="6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="80" zoomScaleNormal="80" workbookViewId="0">
      <selection activeCell="C31" sqref="C31"/>
    </sheetView>
  </sheetViews>
  <sheetFormatPr defaultColWidth="10.44140625" defaultRowHeight="13.8" x14ac:dyDescent="0.3"/>
  <cols>
    <col min="1" max="1" width="4.109375" style="17" customWidth="1"/>
    <col min="2" max="2" width="28.44140625" style="17" customWidth="1"/>
    <col min="3" max="3" width="31.44140625" style="17" customWidth="1"/>
    <col min="4" max="4" width="14" style="17" customWidth="1"/>
    <col min="5" max="5" width="14.44140625" style="17" bestFit="1" customWidth="1"/>
    <col min="6" max="7" width="10" style="17" customWidth="1"/>
    <col min="8" max="8" width="12.44140625" style="17" customWidth="1"/>
    <col min="9" max="9" width="25.6640625" style="17" customWidth="1"/>
    <col min="10" max="16384" width="10.44140625" style="17"/>
  </cols>
  <sheetData>
    <row r="1" spans="1:9" s="51" customFormat="1" x14ac:dyDescent="0.3">
      <c r="B1" s="52"/>
      <c r="C1" s="52"/>
      <c r="D1" s="53"/>
      <c r="F1" s="52"/>
      <c r="G1" s="52"/>
      <c r="H1" s="52"/>
      <c r="I1" s="52"/>
    </row>
    <row r="2" spans="1:9" x14ac:dyDescent="0.3">
      <c r="A2" s="183" t="s">
        <v>1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86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17" t="s">
        <v>2</v>
      </c>
      <c r="C4" s="1" t="s">
        <v>3</v>
      </c>
    </row>
    <row r="5" spans="1:9" x14ac:dyDescent="0.3">
      <c r="A5" s="17" t="s">
        <v>4</v>
      </c>
      <c r="C5" s="47" t="s">
        <v>108</v>
      </c>
      <c r="D5" s="1"/>
    </row>
    <row r="6" spans="1:9" x14ac:dyDescent="0.3">
      <c r="A6" s="17" t="s">
        <v>5</v>
      </c>
      <c r="C6" s="49">
        <v>46174</v>
      </c>
    </row>
    <row r="7" spans="1:9" x14ac:dyDescent="0.3">
      <c r="A7" s="17" t="s">
        <v>6</v>
      </c>
      <c r="C7" s="1" t="s">
        <v>115</v>
      </c>
    </row>
    <row r="8" spans="1:9" x14ac:dyDescent="0.3">
      <c r="A8" s="17" t="s">
        <v>85</v>
      </c>
      <c r="C8" s="1" t="s">
        <v>53</v>
      </c>
    </row>
    <row r="9" spans="1:9" x14ac:dyDescent="0.3">
      <c r="A9" s="17" t="s">
        <v>7</v>
      </c>
      <c r="C9" s="47">
        <f>SUM(D15:D25)</f>
        <v>187.7</v>
      </c>
    </row>
    <row r="10" spans="1:9" x14ac:dyDescent="0.3">
      <c r="A10" s="17" t="s">
        <v>8</v>
      </c>
      <c r="C10" s="1" t="s">
        <v>9</v>
      </c>
    </row>
    <row r="11" spans="1:9" x14ac:dyDescent="0.3">
      <c r="A11" s="46" t="s">
        <v>10</v>
      </c>
      <c r="B11" s="46"/>
      <c r="C11" s="48">
        <v>2500</v>
      </c>
      <c r="D11" s="47"/>
      <c r="E11" s="47"/>
      <c r="F11" s="47"/>
      <c r="G11" s="46"/>
      <c r="H11" s="46"/>
      <c r="I11" s="46"/>
    </row>
    <row r="13" spans="1:9" x14ac:dyDescent="0.3">
      <c r="A13" s="184" t="s">
        <v>11</v>
      </c>
      <c r="B13" s="186" t="s">
        <v>12</v>
      </c>
      <c r="C13" s="188" t="s">
        <v>13</v>
      </c>
      <c r="D13" s="186" t="s">
        <v>14</v>
      </c>
      <c r="E13" s="186" t="s">
        <v>15</v>
      </c>
      <c r="F13" s="186"/>
      <c r="G13" s="186"/>
      <c r="H13" s="186"/>
      <c r="I13" s="186" t="s">
        <v>16</v>
      </c>
    </row>
    <row r="14" spans="1:9" ht="27.6" x14ac:dyDescent="0.3">
      <c r="A14" s="185"/>
      <c r="B14" s="187"/>
      <c r="C14" s="189"/>
      <c r="D14" s="190"/>
      <c r="E14" s="68" t="s">
        <v>35</v>
      </c>
      <c r="F14" s="68" t="s">
        <v>36</v>
      </c>
      <c r="G14" s="68" t="s">
        <v>17</v>
      </c>
      <c r="H14" s="68" t="s">
        <v>18</v>
      </c>
      <c r="I14" s="186"/>
    </row>
    <row r="15" spans="1:9" s="37" customFormat="1" ht="27.6" x14ac:dyDescent="0.3">
      <c r="A15" s="36">
        <v>1</v>
      </c>
      <c r="B15" s="3" t="s">
        <v>21</v>
      </c>
      <c r="C15" s="153" t="s">
        <v>20</v>
      </c>
      <c r="D15" s="92"/>
      <c r="E15" s="34"/>
      <c r="F15" s="90">
        <v>0.44097222222222221</v>
      </c>
      <c r="G15" s="44">
        <v>6.9444444444444441E-3</v>
      </c>
      <c r="H15" s="89">
        <f t="shared" ref="H15:H25" si="0">F15+G15</f>
        <v>0.44791666666666663</v>
      </c>
      <c r="I15" s="2" t="s">
        <v>22</v>
      </c>
    </row>
    <row r="16" spans="1:9" s="37" customFormat="1" ht="27.6" x14ac:dyDescent="0.3">
      <c r="A16" s="36">
        <v>2</v>
      </c>
      <c r="B16" s="3" t="s">
        <v>46</v>
      </c>
      <c r="C16" s="153" t="s">
        <v>20</v>
      </c>
      <c r="D16" s="4">
        <v>1.5</v>
      </c>
      <c r="E16" s="34">
        <v>3.4722222222222099E-3</v>
      </c>
      <c r="F16" s="90">
        <f t="shared" ref="F16:F25" si="1">H15+E16</f>
        <v>0.45138888888888884</v>
      </c>
      <c r="G16" s="100">
        <v>2.7777777777777776E-2</v>
      </c>
      <c r="H16" s="89">
        <f t="shared" si="0"/>
        <v>0.47916666666666663</v>
      </c>
      <c r="I16" s="4" t="s">
        <v>23</v>
      </c>
    </row>
    <row r="17" spans="1:9" s="37" customFormat="1" ht="27.6" x14ac:dyDescent="0.3">
      <c r="A17" s="36">
        <v>3</v>
      </c>
      <c r="B17" s="56">
        <v>143982</v>
      </c>
      <c r="C17" s="154" t="s">
        <v>167</v>
      </c>
      <c r="D17" s="58">
        <v>72</v>
      </c>
      <c r="E17" s="57">
        <v>7.6388888888888895E-2</v>
      </c>
      <c r="F17" s="90">
        <f t="shared" si="1"/>
        <v>0.55555555555555558</v>
      </c>
      <c r="G17" s="67">
        <v>1.3888888888888888E-2</v>
      </c>
      <c r="H17" s="89">
        <f t="shared" si="0"/>
        <v>0.56944444444444442</v>
      </c>
      <c r="I17" s="180" t="s">
        <v>83</v>
      </c>
    </row>
    <row r="18" spans="1:9" s="37" customFormat="1" ht="27.6" x14ac:dyDescent="0.3">
      <c r="A18" s="36">
        <v>4</v>
      </c>
      <c r="B18" s="42">
        <v>143921</v>
      </c>
      <c r="C18" s="155" t="s">
        <v>166</v>
      </c>
      <c r="D18" s="84">
        <v>7</v>
      </c>
      <c r="E18" s="41">
        <v>1.3888888888888888E-2</v>
      </c>
      <c r="F18" s="90">
        <f t="shared" si="1"/>
        <v>0.58333333333333326</v>
      </c>
      <c r="G18" s="67">
        <v>1.3888888888888888E-2</v>
      </c>
      <c r="H18" s="89">
        <f t="shared" si="0"/>
        <v>0.5972222222222221</v>
      </c>
      <c r="I18" s="181"/>
    </row>
    <row r="19" spans="1:9" s="37" customFormat="1" ht="27.6" x14ac:dyDescent="0.3">
      <c r="A19" s="36">
        <v>5</v>
      </c>
      <c r="B19" s="56">
        <v>143924</v>
      </c>
      <c r="C19" s="154" t="s">
        <v>168</v>
      </c>
      <c r="D19" s="84">
        <v>7</v>
      </c>
      <c r="E19" s="34">
        <v>2.0833333333333332E-2</v>
      </c>
      <c r="F19" s="90">
        <f t="shared" si="1"/>
        <v>0.61805555555555547</v>
      </c>
      <c r="G19" s="67">
        <v>1.3888888888888888E-2</v>
      </c>
      <c r="H19" s="89">
        <f t="shared" si="0"/>
        <v>0.63194444444444431</v>
      </c>
      <c r="I19" s="181"/>
    </row>
    <row r="20" spans="1:9" s="37" customFormat="1" ht="27.6" x14ac:dyDescent="0.3">
      <c r="A20" s="36">
        <v>6</v>
      </c>
      <c r="B20" s="56">
        <v>143913</v>
      </c>
      <c r="C20" s="154" t="s">
        <v>93</v>
      </c>
      <c r="D20" s="84">
        <v>17.7</v>
      </c>
      <c r="E20" s="34">
        <v>2.4305555555555556E-2</v>
      </c>
      <c r="F20" s="90">
        <f t="shared" si="1"/>
        <v>0.65624999999999989</v>
      </c>
      <c r="G20" s="67">
        <v>1.3888888888888888E-2</v>
      </c>
      <c r="H20" s="89">
        <f t="shared" si="0"/>
        <v>0.67013888888888873</v>
      </c>
      <c r="I20" s="181"/>
    </row>
    <row r="21" spans="1:9" s="37" customFormat="1" ht="27.6" x14ac:dyDescent="0.3">
      <c r="A21" s="36">
        <v>7</v>
      </c>
      <c r="B21" s="40">
        <v>115372</v>
      </c>
      <c r="C21" s="168" t="s">
        <v>165</v>
      </c>
      <c r="D21" s="39">
        <v>38</v>
      </c>
      <c r="E21" s="38">
        <v>4.8611111111111112E-2</v>
      </c>
      <c r="F21" s="7">
        <f t="shared" si="1"/>
        <v>0.71874999999999989</v>
      </c>
      <c r="G21" s="100">
        <v>6.9444444444444441E-3</v>
      </c>
      <c r="H21" s="6">
        <f t="shared" si="0"/>
        <v>0.72569444444444431</v>
      </c>
      <c r="I21" s="191" t="s">
        <v>24</v>
      </c>
    </row>
    <row r="22" spans="1:9" s="37" customFormat="1" ht="27.6" x14ac:dyDescent="0.3">
      <c r="A22" s="36">
        <v>8</v>
      </c>
      <c r="B22" s="40">
        <v>115598</v>
      </c>
      <c r="C22" s="168" t="s">
        <v>164</v>
      </c>
      <c r="D22" s="39">
        <v>1</v>
      </c>
      <c r="E22" s="38">
        <v>3.472222222222222E-3</v>
      </c>
      <c r="F22" s="7">
        <f t="shared" si="1"/>
        <v>0.72916666666666652</v>
      </c>
      <c r="G22" s="100">
        <v>6.9444444444444441E-3</v>
      </c>
      <c r="H22" s="6">
        <f t="shared" si="0"/>
        <v>0.73611111111111094</v>
      </c>
      <c r="I22" s="191"/>
    </row>
    <row r="23" spans="1:9" s="37" customFormat="1" ht="27.6" x14ac:dyDescent="0.3">
      <c r="A23" s="36">
        <v>9</v>
      </c>
      <c r="B23" s="3" t="s">
        <v>46</v>
      </c>
      <c r="C23" s="153" t="s">
        <v>20</v>
      </c>
      <c r="D23" s="84">
        <v>42</v>
      </c>
      <c r="E23" s="34">
        <v>4.5138888888888888E-2</v>
      </c>
      <c r="F23" s="90">
        <f t="shared" si="1"/>
        <v>0.78124999999999978</v>
      </c>
      <c r="G23" s="67">
        <v>4.1666666666666664E-2</v>
      </c>
      <c r="H23" s="89">
        <f t="shared" si="0"/>
        <v>0.82291666666666641</v>
      </c>
      <c r="I23" s="100" t="s">
        <v>48</v>
      </c>
    </row>
    <row r="24" spans="1:9" s="37" customFormat="1" ht="27.6" x14ac:dyDescent="0.3">
      <c r="A24" s="36">
        <v>10</v>
      </c>
      <c r="B24" s="3" t="s">
        <v>21</v>
      </c>
      <c r="C24" s="153" t="s">
        <v>20</v>
      </c>
      <c r="D24" s="84">
        <v>1.5</v>
      </c>
      <c r="E24" s="34">
        <v>3.472222222222222E-3</v>
      </c>
      <c r="F24" s="90">
        <f t="shared" si="1"/>
        <v>0.82638888888888862</v>
      </c>
      <c r="G24" s="100">
        <v>6.9444444444444441E-3</v>
      </c>
      <c r="H24" s="89">
        <f t="shared" si="0"/>
        <v>0.83333333333333304</v>
      </c>
      <c r="I24" s="2" t="s">
        <v>22</v>
      </c>
    </row>
    <row r="25" spans="1:9" s="37" customFormat="1" ht="27.6" x14ac:dyDescent="0.3">
      <c r="A25" s="36">
        <v>11</v>
      </c>
      <c r="B25" s="3" t="s">
        <v>46</v>
      </c>
      <c r="C25" s="157" t="s">
        <v>20</v>
      </c>
      <c r="D25" s="84"/>
      <c r="E25" s="34"/>
      <c r="F25" s="90">
        <f t="shared" si="1"/>
        <v>0.83333333333333304</v>
      </c>
      <c r="G25" s="67">
        <v>2.7777777777777776E-2</v>
      </c>
      <c r="H25" s="89">
        <f t="shared" si="0"/>
        <v>0.86111111111111083</v>
      </c>
      <c r="I25" s="2" t="s">
        <v>58</v>
      </c>
    </row>
    <row r="26" spans="1:9" s="37" customFormat="1" x14ac:dyDescent="0.3">
      <c r="D26" s="158"/>
      <c r="E26" s="30"/>
      <c r="F26" s="30"/>
      <c r="G26" s="30"/>
      <c r="H26" s="30"/>
      <c r="I26" s="29"/>
    </row>
    <row r="27" spans="1:9" s="37" customFormat="1" x14ac:dyDescent="0.3">
      <c r="B27" s="159" t="s">
        <v>26</v>
      </c>
      <c r="C27" s="160">
        <f>H25-F15</f>
        <v>0.42013888888888862</v>
      </c>
      <c r="D27" s="159"/>
      <c r="E27" s="159"/>
      <c r="F27" s="159"/>
      <c r="G27" s="159"/>
      <c r="H27" s="161"/>
    </row>
    <row r="28" spans="1:9" s="37" customFormat="1" x14ac:dyDescent="0.3">
      <c r="B28" s="159" t="s">
        <v>27</v>
      </c>
      <c r="C28" s="162"/>
      <c r="D28" s="159"/>
      <c r="E28" s="162"/>
      <c r="F28" s="159"/>
      <c r="G28" s="159"/>
      <c r="H28" s="160"/>
      <c r="I28" s="24"/>
    </row>
    <row r="29" spans="1:9" s="37" customFormat="1" x14ac:dyDescent="0.3">
      <c r="B29" s="159" t="s">
        <v>28</v>
      </c>
      <c r="C29" s="160"/>
      <c r="D29" s="159"/>
      <c r="E29" s="159"/>
      <c r="F29" s="159"/>
      <c r="G29" s="159"/>
      <c r="H29" s="160"/>
      <c r="I29" s="163"/>
    </row>
    <row r="30" spans="1:9" x14ac:dyDescent="0.3">
      <c r="B30" s="159" t="s">
        <v>144</v>
      </c>
      <c r="C30" s="23"/>
      <c r="E30" s="21"/>
      <c r="F30" s="21"/>
      <c r="G30" s="21"/>
      <c r="H30" s="21"/>
      <c r="I30" s="24"/>
    </row>
    <row r="31" spans="1:9" x14ac:dyDescent="0.3">
      <c r="B31" s="159" t="s">
        <v>143</v>
      </c>
      <c r="C31" s="160" t="str">
        <f>IF(HOUR(G23)=0,CONCATENATE(MINUTE(G23)," мин."),IF(MINUTE(G23)=0,CONCATENATE(HOUR(G23)," час."),CONCATENATE(HOUR(G23)," час. ",MINUTE(G23)," мин.")))</f>
        <v>1 час.</v>
      </c>
      <c r="E31" s="21"/>
      <c r="F31" s="21"/>
      <c r="G31" s="21"/>
      <c r="H31" s="21"/>
    </row>
    <row r="32" spans="1:9" s="18" customFormat="1" x14ac:dyDescent="0.3">
      <c r="B32" s="20"/>
      <c r="E32" s="19"/>
      <c r="F32" s="19"/>
      <c r="G32" s="19"/>
      <c r="H32" s="19"/>
      <c r="I32" s="19"/>
    </row>
  </sheetData>
  <mergeCells count="10">
    <mergeCell ref="I17:I20"/>
    <mergeCell ref="I21:I22"/>
    <mergeCell ref="A2:I2"/>
    <mergeCell ref="A3:I3"/>
    <mergeCell ref="A13:A14"/>
    <mergeCell ref="B13:B14"/>
    <mergeCell ref="C13:C14"/>
    <mergeCell ref="D13:D14"/>
    <mergeCell ref="E13:H13"/>
    <mergeCell ref="I13:I14"/>
  </mergeCells>
  <pageMargins left="0.59055118110236227" right="0.39370078740157483" top="0.59055118110236227" bottom="0.39370078740157483" header="0.31496062992125984" footer="0.31496062992125984"/>
  <pageSetup paperSize="9" scale="6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="80" zoomScaleNormal="80" workbookViewId="0">
      <selection activeCell="O21" sqref="O21"/>
    </sheetView>
  </sheetViews>
  <sheetFormatPr defaultColWidth="10.44140625" defaultRowHeight="13.8" x14ac:dyDescent="0.3"/>
  <cols>
    <col min="1" max="1" width="4.109375" style="17" customWidth="1"/>
    <col min="2" max="2" width="28.44140625" style="17" customWidth="1"/>
    <col min="3" max="3" width="31.44140625" style="17" customWidth="1"/>
    <col min="4" max="4" width="14" style="17" customWidth="1"/>
    <col min="5" max="5" width="14.44140625" style="17" bestFit="1" customWidth="1"/>
    <col min="6" max="7" width="10" style="17" customWidth="1"/>
    <col min="8" max="8" width="12.44140625" style="17" customWidth="1"/>
    <col min="9" max="9" width="25.6640625" style="17" customWidth="1"/>
    <col min="10" max="16384" width="10.44140625" style="17"/>
  </cols>
  <sheetData>
    <row r="1" spans="1:9" s="19" customFormat="1" x14ac:dyDescent="0.3">
      <c r="D1" s="50"/>
      <c r="E1" s="12"/>
      <c r="F1" s="18"/>
      <c r="G1" s="18"/>
      <c r="H1" s="18"/>
      <c r="I1" s="18"/>
    </row>
    <row r="2" spans="1:9" x14ac:dyDescent="0.3">
      <c r="A2" s="183" t="s">
        <v>1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86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46" t="s">
        <v>2</v>
      </c>
      <c r="C4" s="1" t="s">
        <v>3</v>
      </c>
    </row>
    <row r="5" spans="1:9" x14ac:dyDescent="0.3">
      <c r="A5" s="46" t="s">
        <v>4</v>
      </c>
      <c r="C5" s="47" t="s">
        <v>109</v>
      </c>
      <c r="F5" s="65"/>
    </row>
    <row r="6" spans="1:9" x14ac:dyDescent="0.3">
      <c r="A6" s="46" t="s">
        <v>5</v>
      </c>
      <c r="C6" s="49">
        <v>46100</v>
      </c>
    </row>
    <row r="7" spans="1:9" x14ac:dyDescent="0.3">
      <c r="A7" s="46" t="s">
        <v>6</v>
      </c>
      <c r="C7" s="1" t="s">
        <v>116</v>
      </c>
    </row>
    <row r="8" spans="1:9" x14ac:dyDescent="0.3">
      <c r="A8" s="46" t="s">
        <v>85</v>
      </c>
      <c r="C8" s="1" t="s">
        <v>53</v>
      </c>
    </row>
    <row r="9" spans="1:9" x14ac:dyDescent="0.3">
      <c r="A9" s="46" t="s">
        <v>7</v>
      </c>
      <c r="C9" s="47">
        <f>SUM(D15:D25)</f>
        <v>193.8</v>
      </c>
    </row>
    <row r="10" spans="1:9" x14ac:dyDescent="0.3">
      <c r="A10" s="46" t="s">
        <v>8</v>
      </c>
      <c r="C10" s="1" t="s">
        <v>9</v>
      </c>
    </row>
    <row r="11" spans="1:9" x14ac:dyDescent="0.3">
      <c r="A11" s="46" t="s">
        <v>10</v>
      </c>
      <c r="B11" s="46"/>
      <c r="C11" s="48" t="s">
        <v>92</v>
      </c>
      <c r="D11" s="47"/>
      <c r="E11" s="47"/>
      <c r="F11" s="47"/>
      <c r="G11" s="46"/>
      <c r="H11" s="46"/>
      <c r="I11" s="46"/>
    </row>
    <row r="13" spans="1:9" x14ac:dyDescent="0.3">
      <c r="A13" s="184" t="s">
        <v>11</v>
      </c>
      <c r="B13" s="186" t="s">
        <v>12</v>
      </c>
      <c r="C13" s="188" t="s">
        <v>13</v>
      </c>
      <c r="D13" s="186" t="s">
        <v>14</v>
      </c>
      <c r="E13" s="186" t="s">
        <v>15</v>
      </c>
      <c r="F13" s="186"/>
      <c r="G13" s="186"/>
      <c r="H13" s="186"/>
      <c r="I13" s="186" t="s">
        <v>16</v>
      </c>
    </row>
    <row r="14" spans="1:9" ht="27.6" x14ac:dyDescent="0.3">
      <c r="A14" s="185"/>
      <c r="B14" s="187"/>
      <c r="C14" s="189"/>
      <c r="D14" s="190"/>
      <c r="E14" s="68" t="s">
        <v>35</v>
      </c>
      <c r="F14" s="68" t="s">
        <v>36</v>
      </c>
      <c r="G14" s="68" t="s">
        <v>17</v>
      </c>
      <c r="H14" s="68" t="s">
        <v>18</v>
      </c>
      <c r="I14" s="186"/>
    </row>
    <row r="15" spans="1:9" s="37" customFormat="1" ht="27.6" x14ac:dyDescent="0.3">
      <c r="A15" s="36">
        <v>1</v>
      </c>
      <c r="B15" s="3" t="s">
        <v>21</v>
      </c>
      <c r="C15" s="153" t="s">
        <v>20</v>
      </c>
      <c r="D15" s="92"/>
      <c r="E15" s="34"/>
      <c r="F15" s="90">
        <v>0.27083333333333337</v>
      </c>
      <c r="G15" s="44">
        <v>6.9444444444444441E-3</v>
      </c>
      <c r="H15" s="89">
        <f t="shared" ref="H15:H25" si="0">F15+G15</f>
        <v>0.27777777777777779</v>
      </c>
      <c r="I15" s="2" t="s">
        <v>22</v>
      </c>
    </row>
    <row r="16" spans="1:9" s="37" customFormat="1" ht="27.6" x14ac:dyDescent="0.3">
      <c r="A16" s="36">
        <v>2</v>
      </c>
      <c r="B16" s="3" t="s">
        <v>88</v>
      </c>
      <c r="C16" s="153" t="s">
        <v>20</v>
      </c>
      <c r="D16" s="4">
        <v>1.5</v>
      </c>
      <c r="E16" s="34">
        <v>3.4722222222222099E-3</v>
      </c>
      <c r="F16" s="90">
        <f t="shared" ref="F16:F25" si="1">H15+E16</f>
        <v>0.28125</v>
      </c>
      <c r="G16" s="100">
        <v>2.7777777777777776E-2</v>
      </c>
      <c r="H16" s="89">
        <f t="shared" si="0"/>
        <v>0.30902777777777779</v>
      </c>
      <c r="I16" s="4" t="s">
        <v>23</v>
      </c>
    </row>
    <row r="17" spans="1:9" s="37" customFormat="1" ht="41.4" x14ac:dyDescent="0.3">
      <c r="A17" s="36">
        <v>3</v>
      </c>
      <c r="B17" s="56">
        <v>143980</v>
      </c>
      <c r="C17" s="154" t="s">
        <v>173</v>
      </c>
      <c r="D17" s="58">
        <v>75</v>
      </c>
      <c r="E17" s="57">
        <v>8.3333333333333329E-2</v>
      </c>
      <c r="F17" s="90">
        <f t="shared" si="1"/>
        <v>0.3923611111111111</v>
      </c>
      <c r="G17" s="67">
        <v>1.3888888888888888E-2</v>
      </c>
      <c r="H17" s="89">
        <f t="shared" si="0"/>
        <v>0.40625</v>
      </c>
      <c r="I17" s="180" t="s">
        <v>83</v>
      </c>
    </row>
    <row r="18" spans="1:9" s="37" customFormat="1" ht="27.6" x14ac:dyDescent="0.3">
      <c r="A18" s="36">
        <v>4</v>
      </c>
      <c r="B18" s="42">
        <v>143900</v>
      </c>
      <c r="C18" s="155" t="s">
        <v>172</v>
      </c>
      <c r="D18" s="84">
        <v>10.3</v>
      </c>
      <c r="E18" s="41">
        <v>2.0833333333333332E-2</v>
      </c>
      <c r="F18" s="90">
        <f t="shared" si="1"/>
        <v>0.42708333333333331</v>
      </c>
      <c r="G18" s="67">
        <v>1.3888888888888888E-2</v>
      </c>
      <c r="H18" s="89">
        <f t="shared" si="0"/>
        <v>0.44097222222222221</v>
      </c>
      <c r="I18" s="181"/>
    </row>
    <row r="19" spans="1:9" s="37" customFormat="1" ht="27.6" x14ac:dyDescent="0.3">
      <c r="A19" s="36">
        <v>5</v>
      </c>
      <c r="B19" s="56">
        <v>143904</v>
      </c>
      <c r="C19" s="154" t="s">
        <v>171</v>
      </c>
      <c r="D19" s="84">
        <v>8.5</v>
      </c>
      <c r="E19" s="34">
        <v>1.3888888888888888E-2</v>
      </c>
      <c r="F19" s="90">
        <f t="shared" si="1"/>
        <v>0.4548611111111111</v>
      </c>
      <c r="G19" s="67">
        <v>1.3888888888888888E-2</v>
      </c>
      <c r="H19" s="89">
        <f t="shared" si="0"/>
        <v>0.46875</v>
      </c>
      <c r="I19" s="181"/>
    </row>
    <row r="20" spans="1:9" s="37" customFormat="1" ht="27.6" x14ac:dyDescent="0.3">
      <c r="A20" s="36">
        <v>6</v>
      </c>
      <c r="B20" s="91">
        <v>143989</v>
      </c>
      <c r="C20" s="165" t="s">
        <v>161</v>
      </c>
      <c r="D20" s="84">
        <v>12</v>
      </c>
      <c r="E20" s="34">
        <v>2.0833333333333332E-2</v>
      </c>
      <c r="F20" s="90">
        <f t="shared" si="1"/>
        <v>0.48958333333333331</v>
      </c>
      <c r="G20" s="67">
        <v>1.3888888888888888E-2</v>
      </c>
      <c r="H20" s="89">
        <f t="shared" si="0"/>
        <v>0.50347222222222221</v>
      </c>
      <c r="I20" s="181"/>
    </row>
    <row r="21" spans="1:9" s="37" customFormat="1" ht="41.4" x14ac:dyDescent="0.3">
      <c r="A21" s="36">
        <v>7</v>
      </c>
      <c r="B21" s="91">
        <v>143916</v>
      </c>
      <c r="C21" s="165" t="s">
        <v>170</v>
      </c>
      <c r="D21" s="84">
        <v>7</v>
      </c>
      <c r="E21" s="34">
        <v>1.0416666666666666E-2</v>
      </c>
      <c r="F21" s="90">
        <f t="shared" si="1"/>
        <v>0.51388888888888884</v>
      </c>
      <c r="G21" s="67">
        <v>1.3888888888888888E-2</v>
      </c>
      <c r="H21" s="89">
        <f t="shared" si="0"/>
        <v>0.52777777777777768</v>
      </c>
      <c r="I21" s="182"/>
    </row>
    <row r="22" spans="1:9" s="37" customFormat="1" ht="27.6" x14ac:dyDescent="0.3">
      <c r="A22" s="36">
        <v>8</v>
      </c>
      <c r="B22" s="103">
        <v>117535</v>
      </c>
      <c r="C22" s="166" t="s">
        <v>169</v>
      </c>
      <c r="D22" s="102">
        <v>39</v>
      </c>
      <c r="E22" s="101">
        <v>5.2083333333333336E-2</v>
      </c>
      <c r="F22" s="83">
        <f t="shared" si="1"/>
        <v>0.57986111111111105</v>
      </c>
      <c r="G22" s="100">
        <v>6.9444444444444441E-3</v>
      </c>
      <c r="H22" s="82">
        <f t="shared" si="0"/>
        <v>0.58680555555555547</v>
      </c>
      <c r="I22" s="100" t="s">
        <v>24</v>
      </c>
    </row>
    <row r="23" spans="1:9" s="37" customFormat="1" ht="27.6" x14ac:dyDescent="0.3">
      <c r="A23" s="36">
        <v>9</v>
      </c>
      <c r="B23" s="3" t="s">
        <v>46</v>
      </c>
      <c r="C23" s="153" t="s">
        <v>20</v>
      </c>
      <c r="D23" s="84">
        <v>39</v>
      </c>
      <c r="E23" s="34">
        <v>4.1666666666666664E-2</v>
      </c>
      <c r="F23" s="90">
        <f t="shared" si="1"/>
        <v>0.6284722222222221</v>
      </c>
      <c r="G23" s="67">
        <v>4.1666666666666664E-2</v>
      </c>
      <c r="H23" s="89">
        <f t="shared" si="0"/>
        <v>0.67013888888888873</v>
      </c>
      <c r="I23" s="100" t="s">
        <v>48</v>
      </c>
    </row>
    <row r="24" spans="1:9" s="37" customFormat="1" ht="27.6" x14ac:dyDescent="0.3">
      <c r="A24" s="36">
        <v>10</v>
      </c>
      <c r="B24" s="3" t="s">
        <v>21</v>
      </c>
      <c r="C24" s="153" t="s">
        <v>20</v>
      </c>
      <c r="D24" s="84">
        <v>1.5</v>
      </c>
      <c r="E24" s="34">
        <v>3.472222222222222E-3</v>
      </c>
      <c r="F24" s="90">
        <f t="shared" si="1"/>
        <v>0.67361111111111094</v>
      </c>
      <c r="G24" s="100">
        <v>6.9444444444444441E-3</v>
      </c>
      <c r="H24" s="89">
        <f t="shared" si="0"/>
        <v>0.68055555555555536</v>
      </c>
      <c r="I24" s="2" t="s">
        <v>22</v>
      </c>
    </row>
    <row r="25" spans="1:9" s="37" customFormat="1" ht="27.6" x14ac:dyDescent="0.3">
      <c r="A25" s="36">
        <v>11</v>
      </c>
      <c r="B25" s="3" t="s">
        <v>46</v>
      </c>
      <c r="C25" s="157" t="s">
        <v>20</v>
      </c>
      <c r="D25" s="84"/>
      <c r="E25" s="34"/>
      <c r="F25" s="90">
        <f t="shared" si="1"/>
        <v>0.68055555555555536</v>
      </c>
      <c r="G25" s="67">
        <v>2.7777777777777776E-2</v>
      </c>
      <c r="H25" s="89">
        <f t="shared" si="0"/>
        <v>0.70833333333333315</v>
      </c>
      <c r="I25" s="2" t="s">
        <v>58</v>
      </c>
    </row>
    <row r="26" spans="1:9" s="37" customFormat="1" x14ac:dyDescent="0.3">
      <c r="D26" s="158"/>
      <c r="E26" s="30"/>
      <c r="F26" s="30"/>
      <c r="G26" s="30"/>
      <c r="H26" s="30"/>
      <c r="I26" s="29"/>
    </row>
    <row r="27" spans="1:9" s="37" customFormat="1" x14ac:dyDescent="0.3">
      <c r="B27" s="159" t="s">
        <v>26</v>
      </c>
      <c r="C27" s="160">
        <f>H25-F15</f>
        <v>0.43749999999999978</v>
      </c>
      <c r="D27" s="159"/>
      <c r="E27" s="159"/>
      <c r="F27" s="159"/>
      <c r="G27" s="159"/>
      <c r="H27" s="161"/>
    </row>
    <row r="28" spans="1:9" s="37" customFormat="1" x14ac:dyDescent="0.3">
      <c r="B28" s="159" t="s">
        <v>27</v>
      </c>
      <c r="C28" s="162" t="str">
        <f>IF(MINUTE(SUM(E15:E25))=0,CONCATENATE(HOUR(SUM(E15:E25))," час."),CONCATENATE(HOUR(SUM(E15:E25))," час. ",MINUTE(SUM(E15:E25))," мин."))</f>
        <v>6 час.</v>
      </c>
      <c r="D28" s="159"/>
      <c r="E28" s="162"/>
      <c r="F28" s="159"/>
      <c r="G28" s="159"/>
      <c r="H28" s="160"/>
      <c r="I28" s="24"/>
    </row>
    <row r="29" spans="1:9" s="37" customFormat="1" x14ac:dyDescent="0.3">
      <c r="B29" s="159" t="s">
        <v>28</v>
      </c>
      <c r="C29" s="160" t="str">
        <f>IF(MINUTE(SUM(G15:G25)-(G23))=0,CONCATENATE(HOUR(SUM(G15:G25)-(G23))," час."),CONCATENATE(HOUR(SUM(G15:G25)-(G23))," час. ",MINUTE(SUM(G15:G25)-(G23))," мин."))</f>
        <v>3 час. 30 мин.</v>
      </c>
      <c r="D29" s="159"/>
      <c r="E29" s="159"/>
      <c r="F29" s="159"/>
      <c r="G29" s="159"/>
      <c r="H29" s="160"/>
      <c r="I29" s="163"/>
    </row>
    <row r="30" spans="1:9" x14ac:dyDescent="0.3">
      <c r="B30" s="23"/>
      <c r="C30" s="23"/>
      <c r="E30" s="21"/>
      <c r="F30" s="21"/>
      <c r="G30" s="21"/>
      <c r="H30" s="21"/>
      <c r="I30" s="24"/>
    </row>
    <row r="31" spans="1:9" x14ac:dyDescent="0.3">
      <c r="B31" s="23"/>
      <c r="C31" s="22"/>
      <c r="E31" s="21"/>
      <c r="F31" s="21"/>
      <c r="G31" s="21"/>
      <c r="H31" s="21"/>
    </row>
    <row r="32" spans="1:9" s="18" customFormat="1" x14ac:dyDescent="0.3">
      <c r="B32" s="20"/>
      <c r="E32" s="19"/>
      <c r="F32" s="19"/>
      <c r="G32" s="19"/>
      <c r="H32" s="19"/>
      <c r="I32" s="19"/>
    </row>
  </sheetData>
  <mergeCells count="9">
    <mergeCell ref="I17:I21"/>
    <mergeCell ref="A2:I2"/>
    <mergeCell ref="A3:I3"/>
    <mergeCell ref="A13:A14"/>
    <mergeCell ref="B13:B14"/>
    <mergeCell ref="C13:C14"/>
    <mergeCell ref="D13:D14"/>
    <mergeCell ref="E13:H13"/>
    <mergeCell ref="I13:I14"/>
  </mergeCells>
  <pageMargins left="0.59055118110236227" right="0.39370078740157483" top="0.59055118110236227" bottom="0.39370078740157483" header="0.31496062992125984" footer="0.31496062992125984"/>
  <pageSetup paperSize="9" scale="6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="80" zoomScaleNormal="80" workbookViewId="0">
      <selection activeCell="C28" sqref="C28:C30"/>
    </sheetView>
  </sheetViews>
  <sheetFormatPr defaultColWidth="10.44140625" defaultRowHeight="13.8" x14ac:dyDescent="0.3"/>
  <cols>
    <col min="1" max="1" width="4.109375" style="17" customWidth="1"/>
    <col min="2" max="2" width="28.44140625" style="17" customWidth="1"/>
    <col min="3" max="3" width="31.44140625" style="17" customWidth="1"/>
    <col min="4" max="4" width="14" style="17" customWidth="1"/>
    <col min="5" max="5" width="14.44140625" style="17" bestFit="1" customWidth="1"/>
    <col min="6" max="7" width="10" style="17" customWidth="1"/>
    <col min="8" max="8" width="12.44140625" style="17" customWidth="1"/>
    <col min="9" max="9" width="25.6640625" style="17" customWidth="1"/>
    <col min="10" max="16384" width="10.44140625" style="17"/>
  </cols>
  <sheetData>
    <row r="1" spans="1:9" s="19" customFormat="1" x14ac:dyDescent="0.3">
      <c r="D1" s="50"/>
      <c r="E1" s="12"/>
      <c r="F1" s="18"/>
      <c r="G1" s="18"/>
      <c r="H1" s="18"/>
      <c r="I1" s="18"/>
    </row>
    <row r="2" spans="1:9" x14ac:dyDescent="0.3">
      <c r="A2" s="183" t="s">
        <v>1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86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17" t="s">
        <v>2</v>
      </c>
      <c r="C4" s="1" t="s">
        <v>3</v>
      </c>
    </row>
    <row r="5" spans="1:9" x14ac:dyDescent="0.3">
      <c r="A5" s="17" t="s">
        <v>4</v>
      </c>
      <c r="C5" s="47" t="s">
        <v>111</v>
      </c>
      <c r="F5" s="65"/>
    </row>
    <row r="6" spans="1:9" x14ac:dyDescent="0.3">
      <c r="A6" s="17" t="s">
        <v>5</v>
      </c>
      <c r="C6" s="49">
        <v>46100</v>
      </c>
    </row>
    <row r="7" spans="1:9" x14ac:dyDescent="0.3">
      <c r="A7" s="17" t="s">
        <v>6</v>
      </c>
      <c r="C7" s="1" t="s">
        <v>175</v>
      </c>
    </row>
    <row r="8" spans="1:9" x14ac:dyDescent="0.3">
      <c r="A8" s="17" t="s">
        <v>85</v>
      </c>
      <c r="C8" s="1" t="s">
        <v>53</v>
      </c>
    </row>
    <row r="9" spans="1:9" x14ac:dyDescent="0.3">
      <c r="A9" s="17" t="s">
        <v>7</v>
      </c>
      <c r="C9" s="47">
        <f>SUM(D15:D26)</f>
        <v>206.8</v>
      </c>
    </row>
    <row r="10" spans="1:9" x14ac:dyDescent="0.3">
      <c r="A10" s="17" t="s">
        <v>8</v>
      </c>
      <c r="C10" s="1" t="s">
        <v>9</v>
      </c>
    </row>
    <row r="11" spans="1:9" x14ac:dyDescent="0.3">
      <c r="A11" s="46" t="s">
        <v>10</v>
      </c>
      <c r="B11" s="46"/>
      <c r="C11" s="48" t="s">
        <v>92</v>
      </c>
      <c r="D11" s="47"/>
      <c r="E11" s="47"/>
      <c r="F11" s="47"/>
      <c r="G11" s="46"/>
      <c r="H11" s="46"/>
      <c r="I11" s="46"/>
    </row>
    <row r="13" spans="1:9" x14ac:dyDescent="0.3">
      <c r="A13" s="184" t="s">
        <v>11</v>
      </c>
      <c r="B13" s="186" t="s">
        <v>12</v>
      </c>
      <c r="C13" s="188" t="s">
        <v>13</v>
      </c>
      <c r="D13" s="186" t="s">
        <v>14</v>
      </c>
      <c r="E13" s="186" t="s">
        <v>15</v>
      </c>
      <c r="F13" s="186"/>
      <c r="G13" s="186"/>
      <c r="H13" s="186"/>
      <c r="I13" s="186" t="s">
        <v>16</v>
      </c>
    </row>
    <row r="14" spans="1:9" ht="27.6" x14ac:dyDescent="0.3">
      <c r="A14" s="185"/>
      <c r="B14" s="187"/>
      <c r="C14" s="189"/>
      <c r="D14" s="190"/>
      <c r="E14" s="68" t="s">
        <v>35</v>
      </c>
      <c r="F14" s="68" t="s">
        <v>36</v>
      </c>
      <c r="G14" s="68" t="s">
        <v>17</v>
      </c>
      <c r="H14" s="68" t="s">
        <v>18</v>
      </c>
      <c r="I14" s="186"/>
    </row>
    <row r="15" spans="1:9" s="37" customFormat="1" ht="27.6" x14ac:dyDescent="0.3">
      <c r="A15" s="36">
        <v>1</v>
      </c>
      <c r="B15" s="3" t="s">
        <v>21</v>
      </c>
      <c r="C15" s="153" t="s">
        <v>20</v>
      </c>
      <c r="D15" s="88"/>
      <c r="E15" s="34"/>
      <c r="F15" s="83">
        <v>0.27083333333333337</v>
      </c>
      <c r="G15" s="44">
        <v>6.9444444444444441E-3</v>
      </c>
      <c r="H15" s="82">
        <f t="shared" ref="H15:H26" si="0">F15+G15</f>
        <v>0.27777777777777779</v>
      </c>
      <c r="I15" s="2" t="s">
        <v>22</v>
      </c>
    </row>
    <row r="16" spans="1:9" s="37" customFormat="1" ht="27.6" x14ac:dyDescent="0.3">
      <c r="A16" s="36">
        <v>2</v>
      </c>
      <c r="B16" s="3" t="s">
        <v>88</v>
      </c>
      <c r="C16" s="153" t="s">
        <v>20</v>
      </c>
      <c r="D16" s="4">
        <v>1.5</v>
      </c>
      <c r="E16" s="34">
        <v>3.4722222222222099E-3</v>
      </c>
      <c r="F16" s="83">
        <f t="shared" ref="F16:F26" si="1">H15+E16</f>
        <v>0.28125</v>
      </c>
      <c r="G16" s="100">
        <v>2.7777777777777776E-2</v>
      </c>
      <c r="H16" s="82">
        <f t="shared" si="0"/>
        <v>0.30902777777777779</v>
      </c>
      <c r="I16" s="4" t="s">
        <v>23</v>
      </c>
    </row>
    <row r="17" spans="1:9" s="37" customFormat="1" ht="41.4" x14ac:dyDescent="0.3">
      <c r="A17" s="36">
        <v>3</v>
      </c>
      <c r="B17" s="56">
        <v>143980</v>
      </c>
      <c r="C17" s="154" t="s">
        <v>173</v>
      </c>
      <c r="D17" s="58">
        <v>75</v>
      </c>
      <c r="E17" s="57">
        <v>7.6388888888888895E-2</v>
      </c>
      <c r="F17" s="83">
        <f t="shared" si="1"/>
        <v>0.38541666666666669</v>
      </c>
      <c r="G17" s="67">
        <v>1.3888888888888888E-2</v>
      </c>
      <c r="H17" s="82">
        <f t="shared" si="0"/>
        <v>0.39930555555555558</v>
      </c>
      <c r="I17" s="180" t="s">
        <v>83</v>
      </c>
    </row>
    <row r="18" spans="1:9" s="37" customFormat="1" ht="27.6" x14ac:dyDescent="0.3">
      <c r="A18" s="36">
        <v>4</v>
      </c>
      <c r="B18" s="42">
        <v>143900</v>
      </c>
      <c r="C18" s="155" t="s">
        <v>172</v>
      </c>
      <c r="D18" s="66">
        <v>10.3</v>
      </c>
      <c r="E18" s="41">
        <v>2.0833333333333332E-2</v>
      </c>
      <c r="F18" s="83">
        <f t="shared" si="1"/>
        <v>0.4201388888888889</v>
      </c>
      <c r="G18" s="67">
        <v>1.3888888888888888E-2</v>
      </c>
      <c r="H18" s="82">
        <f t="shared" si="0"/>
        <v>0.43402777777777779</v>
      </c>
      <c r="I18" s="181"/>
    </row>
    <row r="19" spans="1:9" s="37" customFormat="1" ht="27.6" x14ac:dyDescent="0.3">
      <c r="A19" s="36">
        <v>5</v>
      </c>
      <c r="B19" s="42">
        <v>143954</v>
      </c>
      <c r="C19" s="155" t="s">
        <v>174</v>
      </c>
      <c r="D19" s="66">
        <v>6</v>
      </c>
      <c r="E19" s="41">
        <v>1.0416666666666666E-2</v>
      </c>
      <c r="F19" s="83">
        <f t="shared" si="1"/>
        <v>0.44444444444444448</v>
      </c>
      <c r="G19" s="67">
        <v>1.3888888888888888E-2</v>
      </c>
      <c r="H19" s="82">
        <f t="shared" si="0"/>
        <v>0.45833333333333337</v>
      </c>
      <c r="I19" s="181"/>
    </row>
    <row r="20" spans="1:9" s="37" customFormat="1" ht="27.6" x14ac:dyDescent="0.3">
      <c r="A20" s="36">
        <v>6</v>
      </c>
      <c r="B20" s="56">
        <v>143904</v>
      </c>
      <c r="C20" s="154" t="s">
        <v>171</v>
      </c>
      <c r="D20" s="66">
        <v>15.5</v>
      </c>
      <c r="E20" s="34">
        <v>1.3888888888888888E-2</v>
      </c>
      <c r="F20" s="83">
        <f t="shared" si="1"/>
        <v>0.47222222222222227</v>
      </c>
      <c r="G20" s="67">
        <v>1.3888888888888888E-2</v>
      </c>
      <c r="H20" s="82">
        <f t="shared" si="0"/>
        <v>0.48611111111111116</v>
      </c>
      <c r="I20" s="181"/>
    </row>
    <row r="21" spans="1:9" s="37" customFormat="1" ht="27.6" x14ac:dyDescent="0.3">
      <c r="A21" s="36">
        <v>7</v>
      </c>
      <c r="B21" s="56">
        <v>143989</v>
      </c>
      <c r="C21" s="154" t="s">
        <v>161</v>
      </c>
      <c r="D21" s="66">
        <v>12</v>
      </c>
      <c r="E21" s="34">
        <v>2.0833333333333332E-2</v>
      </c>
      <c r="F21" s="83">
        <f t="shared" si="1"/>
        <v>0.50694444444444453</v>
      </c>
      <c r="G21" s="67">
        <v>1.3888888888888888E-2</v>
      </c>
      <c r="H21" s="82">
        <f t="shared" si="0"/>
        <v>0.52083333333333337</v>
      </c>
      <c r="I21" s="181"/>
    </row>
    <row r="22" spans="1:9" s="37" customFormat="1" ht="41.4" x14ac:dyDescent="0.3">
      <c r="A22" s="36">
        <v>8</v>
      </c>
      <c r="B22" s="56">
        <v>143916</v>
      </c>
      <c r="C22" s="154" t="s">
        <v>170</v>
      </c>
      <c r="D22" s="66">
        <v>7</v>
      </c>
      <c r="E22" s="34">
        <v>1.0416666666666666E-2</v>
      </c>
      <c r="F22" s="83">
        <f t="shared" si="1"/>
        <v>0.53125</v>
      </c>
      <c r="G22" s="67">
        <v>1.3888888888888888E-2</v>
      </c>
      <c r="H22" s="82">
        <f t="shared" si="0"/>
        <v>0.54513888888888884</v>
      </c>
      <c r="I22" s="182"/>
    </row>
    <row r="23" spans="1:9" s="37" customFormat="1" ht="27.6" x14ac:dyDescent="0.3">
      <c r="A23" s="36">
        <v>9</v>
      </c>
      <c r="B23" s="103">
        <v>117535</v>
      </c>
      <c r="C23" s="166" t="s">
        <v>169</v>
      </c>
      <c r="D23" s="102">
        <v>39</v>
      </c>
      <c r="E23" s="101">
        <v>4.5138888888888888E-2</v>
      </c>
      <c r="F23" s="83">
        <f t="shared" si="1"/>
        <v>0.59027777777777768</v>
      </c>
      <c r="G23" s="100">
        <v>6.9444444444444441E-3</v>
      </c>
      <c r="H23" s="82">
        <f t="shared" si="0"/>
        <v>0.5972222222222221</v>
      </c>
      <c r="I23" s="100" t="s">
        <v>24</v>
      </c>
    </row>
    <row r="24" spans="1:9" s="37" customFormat="1" ht="27.6" x14ac:dyDescent="0.3">
      <c r="A24" s="36">
        <v>10</v>
      </c>
      <c r="B24" s="3" t="s">
        <v>21</v>
      </c>
      <c r="C24" s="153" t="s">
        <v>20</v>
      </c>
      <c r="D24" s="66">
        <v>39</v>
      </c>
      <c r="E24" s="34">
        <v>4.1666666666666664E-2</v>
      </c>
      <c r="F24" s="83">
        <f t="shared" si="1"/>
        <v>0.63888888888888873</v>
      </c>
      <c r="G24" s="67">
        <v>4.1666666666666664E-2</v>
      </c>
      <c r="H24" s="82">
        <f t="shared" si="0"/>
        <v>0.68055555555555536</v>
      </c>
      <c r="I24" s="100" t="s">
        <v>48</v>
      </c>
    </row>
    <row r="25" spans="1:9" s="37" customFormat="1" ht="27.6" x14ac:dyDescent="0.3">
      <c r="A25" s="36">
        <v>11</v>
      </c>
      <c r="B25" s="3" t="s">
        <v>21</v>
      </c>
      <c r="C25" s="153" t="s">
        <v>20</v>
      </c>
      <c r="D25" s="66">
        <v>1.5</v>
      </c>
      <c r="E25" s="34">
        <v>3.472222222222222E-3</v>
      </c>
      <c r="F25" s="83">
        <f t="shared" si="1"/>
        <v>0.68402777777777757</v>
      </c>
      <c r="G25" s="100">
        <v>6.9444444444444441E-3</v>
      </c>
      <c r="H25" s="82">
        <f t="shared" si="0"/>
        <v>0.69097222222222199</v>
      </c>
      <c r="I25" s="2" t="s">
        <v>22</v>
      </c>
    </row>
    <row r="26" spans="1:9" s="37" customFormat="1" ht="27.6" x14ac:dyDescent="0.3">
      <c r="A26" s="36">
        <v>12</v>
      </c>
      <c r="B26" s="3" t="s">
        <v>46</v>
      </c>
      <c r="C26" s="157" t="s">
        <v>20</v>
      </c>
      <c r="D26" s="66"/>
      <c r="E26" s="34"/>
      <c r="F26" s="83">
        <f t="shared" si="1"/>
        <v>0.69097222222222199</v>
      </c>
      <c r="G26" s="67">
        <v>2.7777777777777776E-2</v>
      </c>
      <c r="H26" s="82">
        <f t="shared" si="0"/>
        <v>0.71874999999999978</v>
      </c>
      <c r="I26" s="2" t="s">
        <v>58</v>
      </c>
    </row>
    <row r="27" spans="1:9" s="37" customFormat="1" x14ac:dyDescent="0.3">
      <c r="D27" s="158"/>
      <c r="E27" s="30"/>
      <c r="F27" s="30"/>
      <c r="G27" s="30"/>
      <c r="H27" s="30"/>
      <c r="I27" s="29"/>
    </row>
    <row r="28" spans="1:9" s="37" customFormat="1" x14ac:dyDescent="0.3">
      <c r="B28" s="159" t="s">
        <v>26</v>
      </c>
      <c r="C28" s="160">
        <f>H26-F15</f>
        <v>0.44791666666666641</v>
      </c>
      <c r="D28" s="159"/>
      <c r="E28" s="159"/>
      <c r="F28" s="159"/>
      <c r="G28" s="159"/>
      <c r="H28" s="161"/>
    </row>
    <row r="29" spans="1:9" s="37" customFormat="1" x14ac:dyDescent="0.3">
      <c r="B29" s="159" t="s">
        <v>27</v>
      </c>
      <c r="C29" s="162" t="str">
        <f>IF(MINUTE(SUM(E15:E26))=0,CONCATENATE(HOUR(SUM(E15:E26))," час."),CONCATENATE(HOUR(SUM(E15:E26))," час. ",MINUTE(SUM(E15:E26))," мин."))</f>
        <v>5 час. 55 мин.</v>
      </c>
      <c r="D29" s="159"/>
      <c r="E29" s="162"/>
      <c r="F29" s="159"/>
      <c r="G29" s="159"/>
      <c r="H29" s="160"/>
      <c r="I29" s="24"/>
    </row>
    <row r="30" spans="1:9" x14ac:dyDescent="0.3">
      <c r="B30" s="159" t="s">
        <v>28</v>
      </c>
      <c r="C30" s="160" t="str">
        <f>IF(MINUTE(SUM(G15:G26)-(G24))=0,CONCATENATE(HOUR(SUM(G15:G26)-(G24))," час."),CONCATENATE(HOUR(SUM(G15:G26)-(G24))," час. ",MINUTE(SUM(G15:G26)-(G24))," мин."))</f>
        <v>3 час. 50 мин.</v>
      </c>
      <c r="D30" s="23"/>
      <c r="E30" s="23"/>
      <c r="F30" s="23"/>
      <c r="G30" s="23"/>
      <c r="H30" s="26"/>
      <c r="I30" s="25"/>
    </row>
    <row r="31" spans="1:9" x14ac:dyDescent="0.3">
      <c r="B31" s="23"/>
      <c r="C31" s="23"/>
      <c r="E31" s="21"/>
      <c r="F31" s="21"/>
      <c r="G31" s="21"/>
      <c r="H31" s="21"/>
      <c r="I31" s="24"/>
    </row>
    <row r="32" spans="1:9" x14ac:dyDescent="0.3">
      <c r="B32" s="23"/>
      <c r="C32" s="22"/>
      <c r="E32" s="21"/>
      <c r="F32" s="21"/>
      <c r="G32" s="21"/>
      <c r="H32" s="21"/>
    </row>
    <row r="33" spans="2:9" s="18" customFormat="1" x14ac:dyDescent="0.3">
      <c r="B33" s="20"/>
      <c r="E33" s="19"/>
      <c r="F33" s="19"/>
      <c r="G33" s="19"/>
      <c r="H33" s="19"/>
      <c r="I33" s="19"/>
    </row>
  </sheetData>
  <mergeCells count="9">
    <mergeCell ref="I17:I22"/>
    <mergeCell ref="A2:I2"/>
    <mergeCell ref="A3:I3"/>
    <mergeCell ref="A13:A14"/>
    <mergeCell ref="B13:B14"/>
    <mergeCell ref="C13:C14"/>
    <mergeCell ref="D13:D14"/>
    <mergeCell ref="E13:H13"/>
    <mergeCell ref="I13:I14"/>
  </mergeCells>
  <pageMargins left="0.59055118110236227" right="0.39370078740157483" top="0.59055118110236227" bottom="0.39370078740157483" header="0.31496062992125984" footer="0.31496062992125984"/>
  <pageSetup paperSize="9" scale="6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="90" zoomScaleNormal="90" workbookViewId="0">
      <selection activeCell="C26" sqref="C26:C28"/>
    </sheetView>
  </sheetViews>
  <sheetFormatPr defaultColWidth="10.44140625" defaultRowHeight="13.8" x14ac:dyDescent="0.3"/>
  <cols>
    <col min="1" max="1" width="4.109375" style="17" customWidth="1"/>
    <col min="2" max="2" width="28.44140625" style="17" customWidth="1"/>
    <col min="3" max="3" width="31.44140625" style="17" customWidth="1"/>
    <col min="4" max="4" width="14" style="17" customWidth="1"/>
    <col min="5" max="5" width="14.44140625" style="17" bestFit="1" customWidth="1"/>
    <col min="6" max="7" width="10" style="17" customWidth="1"/>
    <col min="8" max="8" width="12.44140625" style="17" customWidth="1"/>
    <col min="9" max="9" width="25.6640625" style="17" customWidth="1"/>
    <col min="10" max="16384" width="10.44140625" style="17"/>
  </cols>
  <sheetData>
    <row r="1" spans="1:9" s="19" customFormat="1" x14ac:dyDescent="0.3">
      <c r="D1" s="50"/>
      <c r="E1" s="12"/>
      <c r="F1" s="18"/>
      <c r="G1" s="18"/>
      <c r="H1" s="18"/>
      <c r="I1" s="18"/>
    </row>
    <row r="2" spans="1:9" x14ac:dyDescent="0.3">
      <c r="A2" s="183" t="s">
        <v>1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97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46" t="s">
        <v>2</v>
      </c>
      <c r="C4" s="1" t="s">
        <v>3</v>
      </c>
    </row>
    <row r="5" spans="1:9" x14ac:dyDescent="0.3">
      <c r="A5" s="46" t="s">
        <v>4</v>
      </c>
      <c r="C5" s="47" t="s">
        <v>112</v>
      </c>
      <c r="F5" s="65"/>
    </row>
    <row r="6" spans="1:9" x14ac:dyDescent="0.3">
      <c r="A6" s="46" t="s">
        <v>5</v>
      </c>
      <c r="C6" s="49">
        <v>46100</v>
      </c>
    </row>
    <row r="7" spans="1:9" x14ac:dyDescent="0.3">
      <c r="A7" s="46" t="s">
        <v>6</v>
      </c>
      <c r="C7" s="1" t="s">
        <v>176</v>
      </c>
    </row>
    <row r="8" spans="1:9" x14ac:dyDescent="0.3">
      <c r="A8" s="46" t="s">
        <v>85</v>
      </c>
      <c r="C8" s="1" t="s">
        <v>53</v>
      </c>
    </row>
    <row r="9" spans="1:9" x14ac:dyDescent="0.3">
      <c r="A9" s="46" t="s">
        <v>7</v>
      </c>
      <c r="C9" s="47">
        <f>SUM(D15:D24)</f>
        <v>185.8</v>
      </c>
    </row>
    <row r="10" spans="1:9" x14ac:dyDescent="0.3">
      <c r="A10" s="46" t="s">
        <v>8</v>
      </c>
      <c r="C10" s="1" t="s">
        <v>9</v>
      </c>
    </row>
    <row r="11" spans="1:9" x14ac:dyDescent="0.3">
      <c r="A11" s="46" t="s">
        <v>10</v>
      </c>
      <c r="B11" s="46"/>
      <c r="C11" s="48" t="s">
        <v>92</v>
      </c>
      <c r="D11" s="47"/>
      <c r="E11" s="47"/>
      <c r="F11" s="47"/>
      <c r="G11" s="46"/>
      <c r="H11" s="46"/>
      <c r="I11" s="46"/>
    </row>
    <row r="13" spans="1:9" x14ac:dyDescent="0.3">
      <c r="A13" s="184" t="s">
        <v>11</v>
      </c>
      <c r="B13" s="186" t="s">
        <v>12</v>
      </c>
      <c r="C13" s="188" t="s">
        <v>13</v>
      </c>
      <c r="D13" s="186" t="s">
        <v>14</v>
      </c>
      <c r="E13" s="186" t="s">
        <v>15</v>
      </c>
      <c r="F13" s="186"/>
      <c r="G13" s="186"/>
      <c r="H13" s="186"/>
      <c r="I13" s="186" t="s">
        <v>16</v>
      </c>
    </row>
    <row r="14" spans="1:9" ht="27.6" x14ac:dyDescent="0.3">
      <c r="A14" s="185"/>
      <c r="B14" s="187"/>
      <c r="C14" s="189"/>
      <c r="D14" s="190"/>
      <c r="E14" s="68" t="s">
        <v>35</v>
      </c>
      <c r="F14" s="68" t="s">
        <v>36</v>
      </c>
      <c r="G14" s="68" t="s">
        <v>17</v>
      </c>
      <c r="H14" s="68" t="s">
        <v>18</v>
      </c>
      <c r="I14" s="186"/>
    </row>
    <row r="15" spans="1:9" s="37" customFormat="1" ht="27.6" x14ac:dyDescent="0.3">
      <c r="A15" s="36">
        <v>1</v>
      </c>
      <c r="B15" s="3" t="s">
        <v>21</v>
      </c>
      <c r="C15" s="153" t="s">
        <v>20</v>
      </c>
      <c r="D15" s="92"/>
      <c r="E15" s="34"/>
      <c r="F15" s="90">
        <v>0.27083333333333337</v>
      </c>
      <c r="G15" s="44">
        <v>6.9444444444444441E-3</v>
      </c>
      <c r="H15" s="89">
        <f t="shared" ref="H15:H24" si="0">F15+G15</f>
        <v>0.27777777777777779</v>
      </c>
      <c r="I15" s="2" t="s">
        <v>22</v>
      </c>
    </row>
    <row r="16" spans="1:9" s="37" customFormat="1" ht="27.6" x14ac:dyDescent="0.3">
      <c r="A16" s="36">
        <v>2</v>
      </c>
      <c r="B16" s="3" t="s">
        <v>46</v>
      </c>
      <c r="C16" s="153" t="s">
        <v>20</v>
      </c>
      <c r="D16" s="4">
        <v>1.5</v>
      </c>
      <c r="E16" s="34">
        <v>3.4722222222222099E-3</v>
      </c>
      <c r="F16" s="90">
        <f t="shared" ref="F16:F24" si="1">H15+E16</f>
        <v>0.28125</v>
      </c>
      <c r="G16" s="100">
        <v>2.7777777777777776E-2</v>
      </c>
      <c r="H16" s="89">
        <f t="shared" si="0"/>
        <v>0.30902777777777779</v>
      </c>
      <c r="I16" s="4" t="s">
        <v>23</v>
      </c>
    </row>
    <row r="17" spans="1:9" s="37" customFormat="1" ht="41.4" x14ac:dyDescent="0.3">
      <c r="A17" s="36">
        <v>3</v>
      </c>
      <c r="B17" s="56">
        <v>143980</v>
      </c>
      <c r="C17" s="154" t="s">
        <v>173</v>
      </c>
      <c r="D17" s="58">
        <v>75</v>
      </c>
      <c r="E17" s="57">
        <v>8.3333333333333329E-2</v>
      </c>
      <c r="F17" s="90">
        <f t="shared" si="1"/>
        <v>0.3923611111111111</v>
      </c>
      <c r="G17" s="67">
        <v>1.3888888888888888E-2</v>
      </c>
      <c r="H17" s="89">
        <f t="shared" si="0"/>
        <v>0.40625</v>
      </c>
      <c r="I17" s="180" t="s">
        <v>83</v>
      </c>
    </row>
    <row r="18" spans="1:9" s="37" customFormat="1" ht="27.6" x14ac:dyDescent="0.3">
      <c r="A18" s="36">
        <v>4</v>
      </c>
      <c r="B18" s="42">
        <v>143900</v>
      </c>
      <c r="C18" s="155" t="s">
        <v>172</v>
      </c>
      <c r="D18" s="84">
        <v>10.3</v>
      </c>
      <c r="E18" s="41">
        <v>2.0833333333333332E-2</v>
      </c>
      <c r="F18" s="90">
        <f t="shared" si="1"/>
        <v>0.42708333333333331</v>
      </c>
      <c r="G18" s="67">
        <v>1.3888888888888888E-2</v>
      </c>
      <c r="H18" s="89">
        <f t="shared" si="0"/>
        <v>0.44097222222222221</v>
      </c>
      <c r="I18" s="181"/>
    </row>
    <row r="19" spans="1:9" s="37" customFormat="1" ht="27.6" x14ac:dyDescent="0.3">
      <c r="A19" s="36">
        <v>5</v>
      </c>
      <c r="B19" s="56">
        <v>143904</v>
      </c>
      <c r="C19" s="154" t="s">
        <v>171</v>
      </c>
      <c r="D19" s="84">
        <v>8.5</v>
      </c>
      <c r="E19" s="34">
        <v>1.3888888888888888E-2</v>
      </c>
      <c r="F19" s="90">
        <f t="shared" si="1"/>
        <v>0.4548611111111111</v>
      </c>
      <c r="G19" s="67">
        <v>1.3888888888888888E-2</v>
      </c>
      <c r="H19" s="89">
        <f t="shared" si="0"/>
        <v>0.46875</v>
      </c>
      <c r="I19" s="181"/>
    </row>
    <row r="20" spans="1:9" s="37" customFormat="1" ht="27.6" x14ac:dyDescent="0.3">
      <c r="A20" s="36">
        <v>6</v>
      </c>
      <c r="B20" s="56">
        <v>143902</v>
      </c>
      <c r="C20" s="165" t="s">
        <v>137</v>
      </c>
      <c r="D20" s="84">
        <v>4</v>
      </c>
      <c r="E20" s="34">
        <v>1.0416666666666666E-2</v>
      </c>
      <c r="F20" s="90">
        <f t="shared" si="1"/>
        <v>0.47916666666666669</v>
      </c>
      <c r="G20" s="67">
        <v>1.3888888888888888E-2</v>
      </c>
      <c r="H20" s="89">
        <f t="shared" si="0"/>
        <v>0.49305555555555558</v>
      </c>
      <c r="I20" s="181"/>
    </row>
    <row r="21" spans="1:9" s="37" customFormat="1" ht="27.6" x14ac:dyDescent="0.3">
      <c r="A21" s="36">
        <v>7</v>
      </c>
      <c r="B21" s="56">
        <v>143914</v>
      </c>
      <c r="C21" s="165" t="s">
        <v>84</v>
      </c>
      <c r="D21" s="84">
        <v>10</v>
      </c>
      <c r="E21" s="34">
        <v>2.0833333333333332E-2</v>
      </c>
      <c r="F21" s="90">
        <f t="shared" si="1"/>
        <v>0.51388888888888895</v>
      </c>
      <c r="G21" s="67">
        <v>1.3888888888888888E-2</v>
      </c>
      <c r="H21" s="89">
        <f t="shared" si="0"/>
        <v>0.52777777777777779</v>
      </c>
      <c r="I21" s="182"/>
    </row>
    <row r="22" spans="1:9" s="37" customFormat="1" ht="27.6" x14ac:dyDescent="0.3">
      <c r="A22" s="36">
        <v>8</v>
      </c>
      <c r="B22" s="3" t="s">
        <v>46</v>
      </c>
      <c r="C22" s="153" t="s">
        <v>20</v>
      </c>
      <c r="D22" s="84">
        <v>75</v>
      </c>
      <c r="E22" s="34">
        <v>8.3333333333333329E-2</v>
      </c>
      <c r="F22" s="90">
        <f t="shared" si="1"/>
        <v>0.61111111111111116</v>
      </c>
      <c r="G22" s="67">
        <v>4.1666666666666664E-2</v>
      </c>
      <c r="H22" s="89">
        <f t="shared" si="0"/>
        <v>0.65277777777777779</v>
      </c>
      <c r="I22" s="100" t="s">
        <v>48</v>
      </c>
    </row>
    <row r="23" spans="1:9" s="37" customFormat="1" ht="27.6" x14ac:dyDescent="0.3">
      <c r="A23" s="36">
        <v>9</v>
      </c>
      <c r="B23" s="3" t="s">
        <v>21</v>
      </c>
      <c r="C23" s="153" t="s">
        <v>20</v>
      </c>
      <c r="D23" s="84">
        <v>1.5</v>
      </c>
      <c r="E23" s="34">
        <v>3.472222222222222E-3</v>
      </c>
      <c r="F23" s="90">
        <f t="shared" si="1"/>
        <v>0.65625</v>
      </c>
      <c r="G23" s="100">
        <v>6.9444444444444441E-3</v>
      </c>
      <c r="H23" s="89">
        <f t="shared" si="0"/>
        <v>0.66319444444444442</v>
      </c>
      <c r="I23" s="2" t="s">
        <v>22</v>
      </c>
    </row>
    <row r="24" spans="1:9" s="37" customFormat="1" ht="27.6" x14ac:dyDescent="0.3">
      <c r="A24" s="36">
        <v>10</v>
      </c>
      <c r="B24" s="3" t="s">
        <v>46</v>
      </c>
      <c r="C24" s="157" t="s">
        <v>20</v>
      </c>
      <c r="D24" s="84"/>
      <c r="E24" s="34"/>
      <c r="F24" s="90">
        <f t="shared" si="1"/>
        <v>0.66319444444444442</v>
      </c>
      <c r="G24" s="67">
        <v>2.7777777777777776E-2</v>
      </c>
      <c r="H24" s="89">
        <f t="shared" si="0"/>
        <v>0.69097222222222221</v>
      </c>
      <c r="I24" s="2" t="s">
        <v>58</v>
      </c>
    </row>
    <row r="25" spans="1:9" s="37" customFormat="1" x14ac:dyDescent="0.3">
      <c r="D25" s="158"/>
      <c r="E25" s="30"/>
      <c r="F25" s="30"/>
      <c r="G25" s="30"/>
      <c r="H25" s="30"/>
      <c r="I25" s="29"/>
    </row>
    <row r="26" spans="1:9" s="37" customFormat="1" x14ac:dyDescent="0.3">
      <c r="B26" s="159" t="s">
        <v>26</v>
      </c>
      <c r="C26" s="160">
        <f>H24-F15</f>
        <v>0.42013888888888884</v>
      </c>
      <c r="D26" s="159"/>
      <c r="E26" s="159"/>
      <c r="F26" s="159"/>
      <c r="G26" s="159"/>
      <c r="H26" s="161"/>
    </row>
    <row r="27" spans="1:9" s="37" customFormat="1" x14ac:dyDescent="0.3">
      <c r="B27" s="159" t="s">
        <v>27</v>
      </c>
      <c r="C27" s="162" t="str">
        <f>IF(MINUTE(SUM(E15:E24))=0,CONCATENATE(HOUR(SUM(E15:E24))," час."),CONCATENATE(HOUR(SUM(E15:E24))," час. ",MINUTE(SUM(E15:E24))," мин."))</f>
        <v>5 час. 45 мин.</v>
      </c>
      <c r="D27" s="159"/>
      <c r="E27" s="162"/>
      <c r="F27" s="159"/>
      <c r="G27" s="159"/>
      <c r="H27" s="160"/>
      <c r="I27" s="24"/>
    </row>
    <row r="28" spans="1:9" s="37" customFormat="1" x14ac:dyDescent="0.3">
      <c r="B28" s="159" t="s">
        <v>28</v>
      </c>
      <c r="C28" s="160" t="str">
        <f>IF(MINUTE(SUM(G15:G24)-(G22))=0,CONCATENATE(HOUR(SUM(G15:G24)-(G22))," час."),CONCATENATE(HOUR(SUM(G15:G24)-(G22))," час. ",MINUTE(SUM(G15:G24)-(G22))," мин."))</f>
        <v>3 час. 20 мин.</v>
      </c>
      <c r="D28" s="159"/>
      <c r="E28" s="159"/>
      <c r="F28" s="159"/>
      <c r="G28" s="159"/>
      <c r="H28" s="160"/>
      <c r="I28" s="163"/>
    </row>
    <row r="29" spans="1:9" s="37" customFormat="1" x14ac:dyDescent="0.3">
      <c r="B29" s="159"/>
      <c r="C29" s="159"/>
      <c r="E29" s="167"/>
      <c r="F29" s="167"/>
      <c r="G29" s="167"/>
      <c r="H29" s="167"/>
      <c r="I29" s="24"/>
    </row>
    <row r="30" spans="1:9" x14ac:dyDescent="0.3">
      <c r="B30" s="23"/>
      <c r="C30" s="22"/>
      <c r="E30" s="21"/>
      <c r="F30" s="21"/>
      <c r="G30" s="21"/>
      <c r="H30" s="21"/>
    </row>
    <row r="31" spans="1:9" s="18" customFormat="1" x14ac:dyDescent="0.3">
      <c r="B31" s="20"/>
      <c r="E31" s="19"/>
      <c r="F31" s="19"/>
      <c r="G31" s="19"/>
      <c r="H31" s="19"/>
      <c r="I31" s="19"/>
    </row>
  </sheetData>
  <mergeCells count="9">
    <mergeCell ref="I17:I21"/>
    <mergeCell ref="A2:I2"/>
    <mergeCell ref="A3:I3"/>
    <mergeCell ref="A13:A14"/>
    <mergeCell ref="B13:B14"/>
    <mergeCell ref="C13:C14"/>
    <mergeCell ref="D13:D14"/>
    <mergeCell ref="E13:H13"/>
    <mergeCell ref="I13:I14"/>
  </mergeCells>
  <pageMargins left="0.59055118110236227" right="0.39370078740157483" top="0.59055118110236227" bottom="0.39370078740157483" header="0.31496062992125984" footer="0.31496062992125984"/>
  <pageSetup paperSize="9" scale="6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opLeftCell="A16" zoomScaleNormal="100" workbookViewId="0">
      <selection activeCell="C33" sqref="C33:C35"/>
    </sheetView>
  </sheetViews>
  <sheetFormatPr defaultColWidth="10.44140625" defaultRowHeight="13.8" x14ac:dyDescent="0.3"/>
  <cols>
    <col min="1" max="1" width="4.109375" style="17" customWidth="1"/>
    <col min="2" max="2" width="28.44140625" style="17" customWidth="1"/>
    <col min="3" max="3" width="31.44140625" style="17" customWidth="1"/>
    <col min="4" max="4" width="14" style="17" customWidth="1"/>
    <col min="5" max="5" width="14.44140625" style="17" bestFit="1" customWidth="1"/>
    <col min="6" max="7" width="10" style="17" customWidth="1"/>
    <col min="8" max="8" width="12.44140625" style="17" customWidth="1"/>
    <col min="9" max="9" width="25.6640625" style="17" customWidth="1"/>
    <col min="10" max="16384" width="10.44140625" style="17"/>
  </cols>
  <sheetData>
    <row r="1" spans="1:12" s="8" customFormat="1" x14ac:dyDescent="0.3">
      <c r="B1" s="81" t="s">
        <v>87</v>
      </c>
      <c r="C1" s="81"/>
      <c r="F1" s="54" t="s">
        <v>0</v>
      </c>
      <c r="I1" s="9"/>
      <c r="L1" s="9"/>
    </row>
    <row r="2" spans="1:12" s="74" customFormat="1" x14ac:dyDescent="0.3">
      <c r="B2" s="80" t="s">
        <v>135</v>
      </c>
      <c r="C2" s="80"/>
      <c r="F2" s="74" t="s">
        <v>134</v>
      </c>
      <c r="G2" s="79"/>
      <c r="H2" s="79"/>
      <c r="I2" s="75"/>
      <c r="L2" s="75"/>
    </row>
    <row r="3" spans="1:12" s="74" customFormat="1" x14ac:dyDescent="0.3">
      <c r="B3" s="80" t="s">
        <v>133</v>
      </c>
      <c r="C3" s="80"/>
      <c r="F3" s="74" t="s">
        <v>132</v>
      </c>
      <c r="G3" s="79"/>
      <c r="H3" s="79"/>
      <c r="I3" s="75"/>
      <c r="L3" s="75"/>
    </row>
    <row r="4" spans="1:12" s="74" customFormat="1" x14ac:dyDescent="0.3">
      <c r="B4" s="80" t="s">
        <v>142</v>
      </c>
      <c r="C4" s="80"/>
      <c r="F4" s="74" t="s">
        <v>131</v>
      </c>
      <c r="G4" s="79"/>
      <c r="H4" s="79"/>
      <c r="I4" s="75"/>
      <c r="L4" s="75"/>
    </row>
    <row r="5" spans="1:12" s="74" customFormat="1" x14ac:dyDescent="0.3">
      <c r="B5" s="80" t="s">
        <v>130</v>
      </c>
      <c r="C5" s="80"/>
      <c r="F5" s="74" t="s">
        <v>129</v>
      </c>
      <c r="G5" s="79"/>
      <c r="H5" s="79"/>
      <c r="I5" s="75"/>
      <c r="L5" s="75"/>
    </row>
    <row r="6" spans="1:12" s="51" customFormat="1" x14ac:dyDescent="0.3">
      <c r="B6" s="52"/>
      <c r="C6" s="52"/>
      <c r="D6" s="53"/>
      <c r="F6" s="52"/>
      <c r="G6" s="52"/>
      <c r="H6" s="52"/>
      <c r="I6" s="52"/>
    </row>
    <row r="7" spans="1:12" s="51" customFormat="1" x14ac:dyDescent="0.3">
      <c r="B7" s="52"/>
      <c r="C7" s="52"/>
      <c r="D7" s="53"/>
      <c r="F7" s="52"/>
      <c r="G7" s="52"/>
      <c r="H7" s="52"/>
      <c r="I7" s="52"/>
    </row>
    <row r="8" spans="1:12" s="19" customFormat="1" x14ac:dyDescent="0.3">
      <c r="D8" s="50"/>
      <c r="E8" s="12"/>
      <c r="F8" s="18"/>
      <c r="G8" s="18"/>
      <c r="H8" s="18"/>
      <c r="I8" s="18"/>
    </row>
    <row r="9" spans="1:12" x14ac:dyDescent="0.3">
      <c r="A9" s="183" t="s">
        <v>1</v>
      </c>
      <c r="B9" s="183"/>
      <c r="C9" s="183"/>
      <c r="D9" s="183"/>
      <c r="E9" s="183"/>
      <c r="F9" s="183"/>
      <c r="G9" s="183"/>
      <c r="H9" s="183"/>
      <c r="I9" s="183"/>
    </row>
    <row r="10" spans="1:12" x14ac:dyDescent="0.3">
      <c r="A10" s="183" t="s">
        <v>86</v>
      </c>
      <c r="B10" s="183"/>
      <c r="C10" s="183"/>
      <c r="D10" s="183"/>
      <c r="E10" s="183"/>
      <c r="F10" s="183"/>
      <c r="G10" s="183"/>
      <c r="H10" s="183"/>
      <c r="I10" s="183"/>
    </row>
    <row r="11" spans="1:12" x14ac:dyDescent="0.3">
      <c r="A11" s="46" t="s">
        <v>2</v>
      </c>
      <c r="C11" s="1" t="s">
        <v>3</v>
      </c>
    </row>
    <row r="12" spans="1:12" x14ac:dyDescent="0.3">
      <c r="A12" s="46" t="s">
        <v>4</v>
      </c>
      <c r="C12" s="47" t="s">
        <v>110</v>
      </c>
      <c r="F12" s="65"/>
    </row>
    <row r="13" spans="1:12" x14ac:dyDescent="0.3">
      <c r="A13" s="46" t="s">
        <v>5</v>
      </c>
      <c r="C13" s="49">
        <v>46100</v>
      </c>
    </row>
    <row r="14" spans="1:12" x14ac:dyDescent="0.3">
      <c r="A14" s="46" t="s">
        <v>6</v>
      </c>
      <c r="C14" s="1" t="s">
        <v>30</v>
      </c>
    </row>
    <row r="15" spans="1:12" x14ac:dyDescent="0.3">
      <c r="A15" s="46" t="s">
        <v>85</v>
      </c>
      <c r="C15" s="1" t="s">
        <v>53</v>
      </c>
    </row>
    <row r="16" spans="1:12" x14ac:dyDescent="0.3">
      <c r="A16" s="46" t="s">
        <v>7</v>
      </c>
      <c r="C16" s="47">
        <f>SUM(D22:D31)</f>
        <v>189.8</v>
      </c>
    </row>
    <row r="17" spans="1:9" x14ac:dyDescent="0.3">
      <c r="A17" s="46" t="s">
        <v>8</v>
      </c>
      <c r="C17" s="1" t="s">
        <v>9</v>
      </c>
    </row>
    <row r="18" spans="1:9" s="37" customFormat="1" x14ac:dyDescent="0.3">
      <c r="A18" s="46" t="s">
        <v>10</v>
      </c>
      <c r="C18" s="48" t="s">
        <v>92</v>
      </c>
      <c r="D18" s="164"/>
      <c r="E18" s="164"/>
      <c r="F18" s="164"/>
    </row>
    <row r="19" spans="1:9" s="37" customFormat="1" x14ac:dyDescent="0.3"/>
    <row r="20" spans="1:9" s="37" customFormat="1" x14ac:dyDescent="0.3">
      <c r="A20" s="184" t="s">
        <v>11</v>
      </c>
      <c r="B20" s="186" t="s">
        <v>12</v>
      </c>
      <c r="C20" s="188" t="s">
        <v>13</v>
      </c>
      <c r="D20" s="186" t="s">
        <v>14</v>
      </c>
      <c r="E20" s="186" t="s">
        <v>15</v>
      </c>
      <c r="F20" s="186"/>
      <c r="G20" s="186"/>
      <c r="H20" s="186"/>
      <c r="I20" s="186" t="s">
        <v>16</v>
      </c>
    </row>
    <row r="21" spans="1:9" s="37" customFormat="1" ht="27.6" x14ac:dyDescent="0.3">
      <c r="A21" s="185"/>
      <c r="B21" s="187"/>
      <c r="C21" s="189"/>
      <c r="D21" s="187"/>
      <c r="E21" s="68" t="s">
        <v>35</v>
      </c>
      <c r="F21" s="68" t="s">
        <v>36</v>
      </c>
      <c r="G21" s="68" t="s">
        <v>17</v>
      </c>
      <c r="H21" s="68" t="s">
        <v>18</v>
      </c>
      <c r="I21" s="186"/>
    </row>
    <row r="22" spans="1:9" s="37" customFormat="1" ht="27.6" x14ac:dyDescent="0.3">
      <c r="A22" s="36">
        <v>1</v>
      </c>
      <c r="B22" s="3" t="s">
        <v>21</v>
      </c>
      <c r="C22" s="153" t="s">
        <v>20</v>
      </c>
      <c r="D22" s="92"/>
      <c r="E22" s="34"/>
      <c r="F22" s="90">
        <v>0.27083333333333337</v>
      </c>
      <c r="G22" s="44">
        <v>6.9444444444444441E-3</v>
      </c>
      <c r="H22" s="89">
        <f t="shared" ref="H22:H31" si="0">F22+G22</f>
        <v>0.27777777777777779</v>
      </c>
      <c r="I22" s="2" t="s">
        <v>22</v>
      </c>
    </row>
    <row r="23" spans="1:9" s="37" customFormat="1" ht="27.6" x14ac:dyDescent="0.3">
      <c r="A23" s="36">
        <v>2</v>
      </c>
      <c r="B23" s="3" t="s">
        <v>88</v>
      </c>
      <c r="C23" s="153" t="s">
        <v>20</v>
      </c>
      <c r="D23" s="4">
        <v>1.5</v>
      </c>
      <c r="E23" s="34">
        <v>3.4722222222222099E-3</v>
      </c>
      <c r="F23" s="90">
        <f t="shared" ref="F23:F31" si="1">H22+E23</f>
        <v>0.28125</v>
      </c>
      <c r="G23" s="100">
        <v>2.7777777777777776E-2</v>
      </c>
      <c r="H23" s="89">
        <f t="shared" si="0"/>
        <v>0.30902777777777779</v>
      </c>
      <c r="I23" s="4" t="s">
        <v>23</v>
      </c>
    </row>
    <row r="24" spans="1:9" s="37" customFormat="1" ht="41.4" x14ac:dyDescent="0.3">
      <c r="A24" s="36">
        <v>3</v>
      </c>
      <c r="B24" s="56">
        <v>143980</v>
      </c>
      <c r="C24" s="154" t="s">
        <v>173</v>
      </c>
      <c r="D24" s="58">
        <v>75</v>
      </c>
      <c r="E24" s="57">
        <v>8.3333333333333329E-2</v>
      </c>
      <c r="F24" s="90">
        <f t="shared" si="1"/>
        <v>0.3923611111111111</v>
      </c>
      <c r="G24" s="67">
        <v>1.3888888888888888E-2</v>
      </c>
      <c r="H24" s="89">
        <f t="shared" si="0"/>
        <v>0.40625</v>
      </c>
      <c r="I24" s="180" t="s">
        <v>83</v>
      </c>
    </row>
    <row r="25" spans="1:9" s="37" customFormat="1" ht="27.6" x14ac:dyDescent="0.3">
      <c r="A25" s="36">
        <v>4</v>
      </c>
      <c r="B25" s="42">
        <v>143900</v>
      </c>
      <c r="C25" s="155" t="s">
        <v>172</v>
      </c>
      <c r="D25" s="84">
        <v>10.3</v>
      </c>
      <c r="E25" s="41">
        <v>2.0833333333333332E-2</v>
      </c>
      <c r="F25" s="90">
        <f t="shared" si="1"/>
        <v>0.42708333333333331</v>
      </c>
      <c r="G25" s="67">
        <v>1.3888888888888888E-2</v>
      </c>
      <c r="H25" s="89">
        <f t="shared" si="0"/>
        <v>0.44097222222222221</v>
      </c>
      <c r="I25" s="181"/>
    </row>
    <row r="26" spans="1:9" s="37" customFormat="1" ht="27.6" x14ac:dyDescent="0.3">
      <c r="A26" s="36">
        <v>5</v>
      </c>
      <c r="B26" s="56">
        <v>143904</v>
      </c>
      <c r="C26" s="154" t="s">
        <v>171</v>
      </c>
      <c r="D26" s="84">
        <v>8.5</v>
      </c>
      <c r="E26" s="34">
        <v>1.3888888888888888E-2</v>
      </c>
      <c r="F26" s="90">
        <f t="shared" si="1"/>
        <v>0.4548611111111111</v>
      </c>
      <c r="G26" s="67">
        <v>1.3888888888888888E-2</v>
      </c>
      <c r="H26" s="89">
        <f t="shared" si="0"/>
        <v>0.46875</v>
      </c>
      <c r="I26" s="181"/>
    </row>
    <row r="27" spans="1:9" s="37" customFormat="1" ht="27.6" x14ac:dyDescent="0.3">
      <c r="A27" s="36">
        <v>6</v>
      </c>
      <c r="B27" s="91">
        <v>143989</v>
      </c>
      <c r="C27" s="165" t="s">
        <v>161</v>
      </c>
      <c r="D27" s="84">
        <v>12</v>
      </c>
      <c r="E27" s="34">
        <v>2.0833333333333332E-2</v>
      </c>
      <c r="F27" s="90">
        <f t="shared" si="1"/>
        <v>0.48958333333333331</v>
      </c>
      <c r="G27" s="67">
        <v>1.3888888888888888E-2</v>
      </c>
      <c r="H27" s="89">
        <f t="shared" si="0"/>
        <v>0.50347222222222221</v>
      </c>
      <c r="I27" s="181"/>
    </row>
    <row r="28" spans="1:9" s="37" customFormat="1" ht="27.6" x14ac:dyDescent="0.3">
      <c r="A28" s="36">
        <v>7</v>
      </c>
      <c r="B28" s="103">
        <v>117535</v>
      </c>
      <c r="C28" s="166" t="s">
        <v>169</v>
      </c>
      <c r="D28" s="102">
        <v>42</v>
      </c>
      <c r="E28" s="101">
        <v>6.25E-2</v>
      </c>
      <c r="F28" s="90">
        <f t="shared" si="1"/>
        <v>0.56597222222222221</v>
      </c>
      <c r="G28" s="100">
        <v>6.9444444444444441E-3</v>
      </c>
      <c r="H28" s="82">
        <f t="shared" si="0"/>
        <v>0.57291666666666663</v>
      </c>
      <c r="I28" s="100" t="s">
        <v>24</v>
      </c>
    </row>
    <row r="29" spans="1:9" s="37" customFormat="1" ht="27.6" x14ac:dyDescent="0.3">
      <c r="A29" s="36">
        <v>8</v>
      </c>
      <c r="B29" s="3" t="s">
        <v>46</v>
      </c>
      <c r="C29" s="153" t="s">
        <v>20</v>
      </c>
      <c r="D29" s="84">
        <v>39</v>
      </c>
      <c r="E29" s="34">
        <v>4.1666666666666664E-2</v>
      </c>
      <c r="F29" s="90">
        <f t="shared" si="1"/>
        <v>0.61458333333333326</v>
      </c>
      <c r="G29" s="67">
        <v>4.1666666666666664E-2</v>
      </c>
      <c r="H29" s="89">
        <f t="shared" si="0"/>
        <v>0.65624999999999989</v>
      </c>
      <c r="I29" s="100" t="s">
        <v>48</v>
      </c>
    </row>
    <row r="30" spans="1:9" s="37" customFormat="1" ht="27.6" x14ac:dyDescent="0.3">
      <c r="A30" s="36">
        <v>9</v>
      </c>
      <c r="B30" s="3" t="s">
        <v>21</v>
      </c>
      <c r="C30" s="153" t="s">
        <v>20</v>
      </c>
      <c r="D30" s="84">
        <v>1.5</v>
      </c>
      <c r="E30" s="34">
        <v>3.472222222222222E-3</v>
      </c>
      <c r="F30" s="90">
        <f t="shared" si="1"/>
        <v>0.6597222222222221</v>
      </c>
      <c r="G30" s="100">
        <v>6.9444444444444441E-3</v>
      </c>
      <c r="H30" s="89">
        <f t="shared" si="0"/>
        <v>0.66666666666666652</v>
      </c>
      <c r="I30" s="2" t="s">
        <v>22</v>
      </c>
    </row>
    <row r="31" spans="1:9" s="37" customFormat="1" ht="27.6" x14ac:dyDescent="0.3">
      <c r="A31" s="36">
        <v>10</v>
      </c>
      <c r="B31" s="3" t="s">
        <v>46</v>
      </c>
      <c r="C31" s="157" t="s">
        <v>20</v>
      </c>
      <c r="D31" s="84"/>
      <c r="E31" s="34"/>
      <c r="F31" s="90">
        <f t="shared" si="1"/>
        <v>0.66666666666666652</v>
      </c>
      <c r="G31" s="67">
        <v>2.7777777777777776E-2</v>
      </c>
      <c r="H31" s="89">
        <f t="shared" si="0"/>
        <v>0.69444444444444431</v>
      </c>
      <c r="I31" s="2" t="s">
        <v>58</v>
      </c>
    </row>
    <row r="32" spans="1:9" x14ac:dyDescent="0.3">
      <c r="D32" s="31"/>
      <c r="E32" s="30"/>
      <c r="F32" s="30"/>
      <c r="G32" s="30"/>
      <c r="H32" s="30"/>
      <c r="I32" s="29"/>
    </row>
    <row r="33" spans="1:9" x14ac:dyDescent="0.3">
      <c r="B33" s="23" t="s">
        <v>26</v>
      </c>
      <c r="C33" s="160">
        <f>H31-F22</f>
        <v>0.42361111111111094</v>
      </c>
      <c r="D33" s="23"/>
      <c r="E33" s="23"/>
      <c r="F33" s="23"/>
      <c r="G33" s="23"/>
      <c r="H33" s="28"/>
    </row>
    <row r="34" spans="1:9" x14ac:dyDescent="0.3">
      <c r="B34" s="23" t="s">
        <v>27</v>
      </c>
      <c r="C34" s="162" t="str">
        <f>IF(MINUTE(SUM(E22:E31))=0,CONCATENATE(HOUR(SUM(E22:E31))," час."),CONCATENATE(HOUR(SUM(E22:E31))," час. ",MINUTE(SUM(E22:E31))," мин."))</f>
        <v>6 час.</v>
      </c>
      <c r="D34" s="23"/>
      <c r="E34" s="27"/>
      <c r="F34" s="23"/>
      <c r="G34" s="23"/>
      <c r="H34" s="26"/>
      <c r="I34" s="24"/>
    </row>
    <row r="35" spans="1:9" x14ac:dyDescent="0.3">
      <c r="B35" s="23" t="s">
        <v>28</v>
      </c>
      <c r="C35" s="160" t="str">
        <f>IF(MINUTE(SUM(G22:G31)-(G29))=0,CONCATENATE(HOUR(SUM(G22:G31)-(G29))," час."),CONCATENATE(HOUR(SUM(G22:G31)-(G29))," час. ",MINUTE(SUM(G22:G31)-(G29))," мин."))</f>
        <v>3 час. 10 мин.</v>
      </c>
      <c r="D35" s="23"/>
      <c r="E35" s="23"/>
      <c r="F35" s="23"/>
      <c r="G35" s="23"/>
      <c r="H35" s="26"/>
      <c r="I35" s="25"/>
    </row>
    <row r="36" spans="1:9" x14ac:dyDescent="0.3">
      <c r="B36" s="23"/>
      <c r="C36" s="23"/>
      <c r="E36" s="21"/>
      <c r="F36" s="21"/>
      <c r="G36" s="21"/>
      <c r="H36" s="21"/>
      <c r="I36" s="24"/>
    </row>
    <row r="37" spans="1:9" x14ac:dyDescent="0.3">
      <c r="B37" s="23"/>
      <c r="C37" s="22"/>
      <c r="E37" s="21"/>
      <c r="F37" s="21"/>
      <c r="G37" s="21"/>
      <c r="H37" s="21"/>
    </row>
    <row r="38" spans="1:9" s="18" customFormat="1" x14ac:dyDescent="0.3">
      <c r="B38" s="20"/>
      <c r="E38" s="19"/>
      <c r="F38" s="19"/>
      <c r="G38" s="19"/>
      <c r="H38" s="19"/>
      <c r="I38" s="19"/>
    </row>
    <row r="39" spans="1:9" s="77" customFormat="1" x14ac:dyDescent="0.3">
      <c r="B39" s="78" t="s">
        <v>127</v>
      </c>
      <c r="D39" s="78"/>
      <c r="E39" s="78"/>
      <c r="F39" s="78"/>
      <c r="G39" s="78"/>
      <c r="H39" s="74" t="s">
        <v>126</v>
      </c>
      <c r="I39" s="78"/>
    </row>
    <row r="40" spans="1:9" s="74" customFormat="1" x14ac:dyDescent="0.3">
      <c r="C40" s="76"/>
    </row>
    <row r="41" spans="1:9" s="74" customFormat="1" x14ac:dyDescent="0.3"/>
    <row r="42" spans="1:9" s="74" customFormat="1" x14ac:dyDescent="0.3">
      <c r="A42" s="74" t="s">
        <v>29</v>
      </c>
      <c r="B42" s="74" t="s">
        <v>125</v>
      </c>
      <c r="H42" s="74" t="s">
        <v>138</v>
      </c>
    </row>
    <row r="45" spans="1:9" x14ac:dyDescent="0.3">
      <c r="B45" s="17" t="s">
        <v>124</v>
      </c>
      <c r="H45" s="17" t="s">
        <v>123</v>
      </c>
    </row>
  </sheetData>
  <mergeCells count="9">
    <mergeCell ref="I24:I27"/>
    <mergeCell ref="A9:I9"/>
    <mergeCell ref="A10:I10"/>
    <mergeCell ref="A20:A21"/>
    <mergeCell ref="B20:B21"/>
    <mergeCell ref="C20:C21"/>
    <mergeCell ref="D20:D21"/>
    <mergeCell ref="E20:H20"/>
    <mergeCell ref="I20:I21"/>
  </mergeCells>
  <pageMargins left="0.59055118110236227" right="0.39370078740157483" top="0.59055118110236227" bottom="0.39370078740157483" header="0.31496062992125984" footer="0.31496062992125984"/>
  <pageSetup paperSize="9" scale="6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zoomScale="90" zoomScaleNormal="90" workbookViewId="0">
      <selection activeCell="C26" sqref="C26:C28"/>
    </sheetView>
  </sheetViews>
  <sheetFormatPr defaultColWidth="10.44140625" defaultRowHeight="13.8" x14ac:dyDescent="0.3"/>
  <cols>
    <col min="1" max="1" width="4.109375" style="17" customWidth="1"/>
    <col min="2" max="2" width="28.44140625" style="17" customWidth="1"/>
    <col min="3" max="3" width="31.44140625" style="17" customWidth="1"/>
    <col min="4" max="4" width="14" style="17" customWidth="1"/>
    <col min="5" max="5" width="14.44140625" style="17" bestFit="1" customWidth="1"/>
    <col min="6" max="7" width="10" style="17" customWidth="1"/>
    <col min="8" max="8" width="12.44140625" style="17" customWidth="1"/>
    <col min="9" max="9" width="25.6640625" style="17" customWidth="1"/>
    <col min="10" max="16384" width="10.44140625" style="17"/>
  </cols>
  <sheetData>
    <row r="1" spans="1:9" s="19" customFormat="1" x14ac:dyDescent="0.3">
      <c r="D1" s="50"/>
      <c r="E1" s="12"/>
      <c r="F1" s="18"/>
      <c r="G1" s="18"/>
      <c r="H1" s="18"/>
      <c r="I1" s="18"/>
    </row>
    <row r="2" spans="1:9" x14ac:dyDescent="0.3">
      <c r="A2" s="183" t="s">
        <v>1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179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17" t="s">
        <v>2</v>
      </c>
      <c r="C4" s="1" t="s">
        <v>3</v>
      </c>
    </row>
    <row r="5" spans="1:9" x14ac:dyDescent="0.3">
      <c r="A5" s="17" t="s">
        <v>4</v>
      </c>
      <c r="C5" s="47" t="s">
        <v>113</v>
      </c>
      <c r="F5" s="65"/>
    </row>
    <row r="6" spans="1:9" x14ac:dyDescent="0.3">
      <c r="A6" s="17" t="s">
        <v>5</v>
      </c>
      <c r="C6" s="49">
        <v>46177</v>
      </c>
    </row>
    <row r="7" spans="1:9" x14ac:dyDescent="0.3">
      <c r="A7" s="17" t="s">
        <v>6</v>
      </c>
      <c r="C7" s="1" t="s">
        <v>30</v>
      </c>
    </row>
    <row r="8" spans="1:9" x14ac:dyDescent="0.3">
      <c r="A8" s="17" t="s">
        <v>85</v>
      </c>
      <c r="C8" s="1" t="s">
        <v>53</v>
      </c>
    </row>
    <row r="9" spans="1:9" x14ac:dyDescent="0.3">
      <c r="A9" s="17" t="s">
        <v>7</v>
      </c>
      <c r="C9" s="47">
        <f>SUM(D15:D24)</f>
        <v>213</v>
      </c>
    </row>
    <row r="10" spans="1:9" x14ac:dyDescent="0.3">
      <c r="A10" s="17" t="s">
        <v>8</v>
      </c>
      <c r="C10" s="1" t="s">
        <v>9</v>
      </c>
    </row>
    <row r="11" spans="1:9" x14ac:dyDescent="0.3">
      <c r="A11" s="46" t="s">
        <v>10</v>
      </c>
      <c r="B11" s="46"/>
      <c r="C11" s="48" t="s">
        <v>92</v>
      </c>
      <c r="D11" s="47"/>
      <c r="E11" s="47"/>
      <c r="F11" s="47"/>
      <c r="G11" s="46"/>
      <c r="H11" s="46"/>
      <c r="I11" s="46"/>
    </row>
    <row r="13" spans="1:9" x14ac:dyDescent="0.3">
      <c r="A13" s="184" t="s">
        <v>11</v>
      </c>
      <c r="B13" s="186" t="s">
        <v>12</v>
      </c>
      <c r="C13" s="188" t="s">
        <v>13</v>
      </c>
      <c r="D13" s="186" t="s">
        <v>14</v>
      </c>
      <c r="E13" s="186" t="s">
        <v>15</v>
      </c>
      <c r="F13" s="186"/>
      <c r="G13" s="186"/>
      <c r="H13" s="186"/>
      <c r="I13" s="186" t="s">
        <v>16</v>
      </c>
    </row>
    <row r="14" spans="1:9" ht="27.6" x14ac:dyDescent="0.3">
      <c r="A14" s="185"/>
      <c r="B14" s="187"/>
      <c r="C14" s="189"/>
      <c r="D14" s="190"/>
      <c r="E14" s="68" t="s">
        <v>35</v>
      </c>
      <c r="F14" s="68" t="s">
        <v>36</v>
      </c>
      <c r="G14" s="68" t="s">
        <v>17</v>
      </c>
      <c r="H14" s="68" t="s">
        <v>18</v>
      </c>
      <c r="I14" s="186"/>
    </row>
    <row r="15" spans="1:9" s="37" customFormat="1" ht="27.6" x14ac:dyDescent="0.3">
      <c r="A15" s="36">
        <v>1</v>
      </c>
      <c r="B15" s="3" t="s">
        <v>21</v>
      </c>
      <c r="C15" s="153" t="s">
        <v>20</v>
      </c>
      <c r="D15" s="110"/>
      <c r="E15" s="34"/>
      <c r="F15" s="105">
        <v>0.41319444444444442</v>
      </c>
      <c r="G15" s="44">
        <v>6.9444444444444441E-3</v>
      </c>
      <c r="H15" s="104">
        <f t="shared" ref="H15:H24" si="0">F15+G15</f>
        <v>0.42013888888888884</v>
      </c>
      <c r="I15" s="2" t="s">
        <v>22</v>
      </c>
    </row>
    <row r="16" spans="1:9" s="37" customFormat="1" ht="27.6" x14ac:dyDescent="0.3">
      <c r="A16" s="36">
        <v>2</v>
      </c>
      <c r="B16" s="3" t="s">
        <v>88</v>
      </c>
      <c r="C16" s="153" t="s">
        <v>20</v>
      </c>
      <c r="D16" s="4">
        <v>1.5</v>
      </c>
      <c r="E16" s="34">
        <v>3.4722222222222099E-3</v>
      </c>
      <c r="F16" s="105">
        <f t="shared" ref="F16:F24" si="1">H15+E16</f>
        <v>0.42361111111111105</v>
      </c>
      <c r="G16" s="100">
        <v>2.7777777777777776E-2</v>
      </c>
      <c r="H16" s="104">
        <f t="shared" si="0"/>
        <v>0.45138888888888884</v>
      </c>
      <c r="I16" s="4" t="s">
        <v>23</v>
      </c>
    </row>
    <row r="17" spans="1:9" s="37" customFormat="1" ht="27.6" x14ac:dyDescent="0.3">
      <c r="A17" s="36">
        <v>3</v>
      </c>
      <c r="B17" s="56">
        <v>143922</v>
      </c>
      <c r="C17" s="154" t="s">
        <v>163</v>
      </c>
      <c r="D17" s="58">
        <v>86</v>
      </c>
      <c r="E17" s="57">
        <v>9.375E-2</v>
      </c>
      <c r="F17" s="105">
        <f t="shared" si="1"/>
        <v>0.54513888888888884</v>
      </c>
      <c r="G17" s="67">
        <v>1.3888888888888888E-2</v>
      </c>
      <c r="H17" s="104">
        <f t="shared" si="0"/>
        <v>0.55902777777777768</v>
      </c>
      <c r="I17" s="180" t="s">
        <v>83</v>
      </c>
    </row>
    <row r="18" spans="1:9" s="37" customFormat="1" ht="41.4" x14ac:dyDescent="0.3">
      <c r="A18" s="36">
        <v>4</v>
      </c>
      <c r="B18" s="42">
        <v>143987</v>
      </c>
      <c r="C18" s="155" t="s">
        <v>162</v>
      </c>
      <c r="D18" s="106">
        <v>6</v>
      </c>
      <c r="E18" s="41">
        <v>1.3888888888888888E-2</v>
      </c>
      <c r="F18" s="105">
        <f t="shared" si="1"/>
        <v>0.57291666666666652</v>
      </c>
      <c r="G18" s="67">
        <v>1.3888888888888888E-2</v>
      </c>
      <c r="H18" s="104">
        <f t="shared" si="0"/>
        <v>0.58680555555555536</v>
      </c>
      <c r="I18" s="181"/>
    </row>
    <row r="19" spans="1:9" s="37" customFormat="1" ht="41.4" x14ac:dyDescent="0.3">
      <c r="A19" s="36">
        <v>5</v>
      </c>
      <c r="B19" s="56">
        <v>143986</v>
      </c>
      <c r="C19" s="154" t="s">
        <v>160</v>
      </c>
      <c r="D19" s="106">
        <v>2</v>
      </c>
      <c r="E19" s="34">
        <v>6.9444444444444441E-3</v>
      </c>
      <c r="F19" s="105">
        <f t="shared" si="1"/>
        <v>0.59374999999999978</v>
      </c>
      <c r="G19" s="67">
        <v>1.3888888888888888E-2</v>
      </c>
      <c r="H19" s="104">
        <f t="shared" si="0"/>
        <v>0.60763888888888862</v>
      </c>
      <c r="I19" s="181"/>
    </row>
    <row r="20" spans="1:9" s="37" customFormat="1" x14ac:dyDescent="0.3">
      <c r="A20" s="36">
        <v>6</v>
      </c>
      <c r="B20" s="109">
        <v>123592</v>
      </c>
      <c r="C20" s="156" t="s">
        <v>178</v>
      </c>
      <c r="D20" s="108">
        <v>62</v>
      </c>
      <c r="E20" s="107">
        <v>6.5972222222222224E-2</v>
      </c>
      <c r="F20" s="105">
        <f t="shared" si="1"/>
        <v>0.67361111111111083</v>
      </c>
      <c r="G20" s="100">
        <v>6.9444444444444441E-3</v>
      </c>
      <c r="H20" s="6">
        <f t="shared" si="0"/>
        <v>0.68055555555555525</v>
      </c>
      <c r="I20" s="191" t="s">
        <v>24</v>
      </c>
    </row>
    <row r="21" spans="1:9" s="37" customFormat="1" ht="27.6" x14ac:dyDescent="0.3">
      <c r="A21" s="36">
        <v>7</v>
      </c>
      <c r="B21" s="109">
        <v>123154</v>
      </c>
      <c r="C21" s="156" t="s">
        <v>177</v>
      </c>
      <c r="D21" s="108">
        <v>14</v>
      </c>
      <c r="E21" s="107">
        <v>2.0833333333333332E-2</v>
      </c>
      <c r="F21" s="105">
        <f t="shared" si="1"/>
        <v>0.70138888888888862</v>
      </c>
      <c r="G21" s="100">
        <v>6.9444444444444441E-3</v>
      </c>
      <c r="H21" s="6">
        <f t="shared" si="0"/>
        <v>0.70833333333333304</v>
      </c>
      <c r="I21" s="191"/>
    </row>
    <row r="22" spans="1:9" s="37" customFormat="1" ht="27.6" x14ac:dyDescent="0.3">
      <c r="A22" s="36">
        <v>8</v>
      </c>
      <c r="B22" s="3" t="s">
        <v>46</v>
      </c>
      <c r="C22" s="153" t="s">
        <v>20</v>
      </c>
      <c r="D22" s="106">
        <v>40</v>
      </c>
      <c r="E22" s="34">
        <v>5.5555555555555552E-2</v>
      </c>
      <c r="F22" s="105">
        <f t="shared" si="1"/>
        <v>0.76388888888888862</v>
      </c>
      <c r="G22" s="67">
        <v>4.1666666666666664E-2</v>
      </c>
      <c r="H22" s="104">
        <f t="shared" si="0"/>
        <v>0.80555555555555525</v>
      </c>
      <c r="I22" s="100" t="s">
        <v>48</v>
      </c>
    </row>
    <row r="23" spans="1:9" s="37" customFormat="1" ht="27.6" x14ac:dyDescent="0.3">
      <c r="A23" s="36">
        <v>9</v>
      </c>
      <c r="B23" s="3" t="s">
        <v>21</v>
      </c>
      <c r="C23" s="153" t="s">
        <v>20</v>
      </c>
      <c r="D23" s="106">
        <v>1.5</v>
      </c>
      <c r="E23" s="34">
        <v>3.472222222222222E-3</v>
      </c>
      <c r="F23" s="105">
        <f t="shared" si="1"/>
        <v>0.80902777777777746</v>
      </c>
      <c r="G23" s="100">
        <v>6.9444444444444441E-3</v>
      </c>
      <c r="H23" s="104">
        <f t="shared" si="0"/>
        <v>0.81597222222222188</v>
      </c>
      <c r="I23" s="2" t="s">
        <v>22</v>
      </c>
    </row>
    <row r="24" spans="1:9" s="37" customFormat="1" ht="27.6" x14ac:dyDescent="0.3">
      <c r="A24" s="36">
        <v>10</v>
      </c>
      <c r="B24" s="3" t="s">
        <v>46</v>
      </c>
      <c r="C24" s="157" t="s">
        <v>20</v>
      </c>
      <c r="D24" s="106"/>
      <c r="E24" s="34"/>
      <c r="F24" s="105">
        <f t="shared" si="1"/>
        <v>0.81597222222222188</v>
      </c>
      <c r="G24" s="67">
        <v>2.7777777777777776E-2</v>
      </c>
      <c r="H24" s="104">
        <f t="shared" si="0"/>
        <v>0.84374999999999967</v>
      </c>
      <c r="I24" s="2" t="s">
        <v>58</v>
      </c>
    </row>
    <row r="25" spans="1:9" s="37" customFormat="1" x14ac:dyDescent="0.3">
      <c r="D25" s="158"/>
      <c r="E25" s="30"/>
      <c r="F25" s="30"/>
      <c r="G25" s="30"/>
      <c r="H25" s="30"/>
      <c r="I25" s="29"/>
    </row>
    <row r="26" spans="1:9" s="37" customFormat="1" x14ac:dyDescent="0.3">
      <c r="B26" s="159" t="s">
        <v>26</v>
      </c>
      <c r="C26" s="160">
        <f>H24-F15</f>
        <v>0.43055555555555525</v>
      </c>
      <c r="D26" s="159"/>
      <c r="E26" s="159"/>
      <c r="F26" s="159"/>
      <c r="G26" s="159"/>
      <c r="H26" s="161"/>
    </row>
    <row r="27" spans="1:9" s="37" customFormat="1" x14ac:dyDescent="0.3">
      <c r="B27" s="159" t="s">
        <v>27</v>
      </c>
      <c r="C27" s="162" t="str">
        <f>IF(MINUTE(SUM(E15:E24))=0,CONCATENATE(HOUR(SUM(E15:E24))," час."),CONCATENATE(HOUR(SUM(E15:E24))," час. ",MINUTE(SUM(E15:E24))," мин."))</f>
        <v>6 час. 20 мин.</v>
      </c>
      <c r="D27" s="159"/>
      <c r="E27" s="162"/>
      <c r="F27" s="159"/>
      <c r="G27" s="159"/>
      <c r="H27" s="160"/>
      <c r="I27" s="24"/>
    </row>
    <row r="28" spans="1:9" s="37" customFormat="1" x14ac:dyDescent="0.3">
      <c r="B28" s="159" t="s">
        <v>28</v>
      </c>
      <c r="C28" s="160" t="str">
        <f>IF(MINUTE(SUM(G15:G24)-(G22))=0,CONCATENATE(HOUR(SUM(G15:G24)-(G22))," час."),CONCATENATE(HOUR(SUM(G15:G24)-(G22))," час. ",MINUTE(SUM(G15:G24)-(G22))," мин."))</f>
        <v>3 час.</v>
      </c>
      <c r="D28" s="159"/>
      <c r="E28" s="159"/>
      <c r="F28" s="159"/>
      <c r="G28" s="159"/>
      <c r="H28" s="160"/>
      <c r="I28" s="163"/>
    </row>
    <row r="29" spans="1:9" x14ac:dyDescent="0.3">
      <c r="B29" s="23"/>
      <c r="C29" s="23"/>
      <c r="E29" s="21"/>
      <c r="F29" s="21"/>
      <c r="G29" s="21"/>
      <c r="H29" s="21"/>
      <c r="I29" s="24"/>
    </row>
    <row r="30" spans="1:9" x14ac:dyDescent="0.3">
      <c r="B30" s="23"/>
      <c r="C30" s="22"/>
      <c r="E30" s="21"/>
      <c r="F30" s="21"/>
      <c r="G30" s="21"/>
      <c r="H30" s="21"/>
    </row>
    <row r="31" spans="1:9" s="18" customFormat="1" x14ac:dyDescent="0.3">
      <c r="B31" s="20"/>
      <c r="E31" s="19"/>
      <c r="F31" s="19"/>
      <c r="G31" s="19"/>
      <c r="H31" s="19"/>
      <c r="I31" s="19"/>
    </row>
  </sheetData>
  <mergeCells count="10">
    <mergeCell ref="I20:I21"/>
    <mergeCell ref="A2:I2"/>
    <mergeCell ref="A3:I3"/>
    <mergeCell ref="A13:A14"/>
    <mergeCell ref="B13:B14"/>
    <mergeCell ref="C13:C14"/>
    <mergeCell ref="D13:D14"/>
    <mergeCell ref="E13:H13"/>
    <mergeCell ref="I13:I14"/>
    <mergeCell ref="I17:I19"/>
  </mergeCells>
  <pageMargins left="0.59055118110236227" right="0.39370078740157483" top="0.59055118110236227" bottom="0.39370078740157483" header="0.31496062992125984" footer="0.31496062992125984"/>
  <pageSetup paperSize="9" scale="6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="80" zoomScaleNormal="80" workbookViewId="0">
      <selection activeCell="C28" sqref="C28"/>
    </sheetView>
  </sheetViews>
  <sheetFormatPr defaultColWidth="10.44140625" defaultRowHeight="13.8" x14ac:dyDescent="0.3"/>
  <cols>
    <col min="1" max="1" width="4.109375" style="17" customWidth="1"/>
    <col min="2" max="2" width="28.44140625" style="17" customWidth="1"/>
    <col min="3" max="3" width="31.44140625" style="17" customWidth="1"/>
    <col min="4" max="4" width="14" style="17" customWidth="1"/>
    <col min="5" max="5" width="14.44140625" style="17" bestFit="1" customWidth="1"/>
    <col min="6" max="7" width="10" style="17" customWidth="1"/>
    <col min="8" max="8" width="12.44140625" style="17" customWidth="1"/>
    <col min="9" max="9" width="25.6640625" style="17" customWidth="1"/>
    <col min="10" max="16384" width="10.44140625" style="17"/>
  </cols>
  <sheetData>
    <row r="1" spans="1:9" s="19" customFormat="1" x14ac:dyDescent="0.3">
      <c r="D1" s="50"/>
      <c r="E1" s="12"/>
      <c r="F1" s="18"/>
      <c r="G1" s="18"/>
      <c r="H1" s="18"/>
      <c r="I1" s="18"/>
    </row>
    <row r="2" spans="1:9" x14ac:dyDescent="0.3">
      <c r="A2" s="183" t="s">
        <v>1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179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17" t="s">
        <v>2</v>
      </c>
      <c r="C4" s="1" t="s">
        <v>3</v>
      </c>
    </row>
    <row r="5" spans="1:9" x14ac:dyDescent="0.3">
      <c r="A5" s="17" t="s">
        <v>4</v>
      </c>
      <c r="C5" s="47" t="s">
        <v>114</v>
      </c>
      <c r="F5" s="65"/>
    </row>
    <row r="6" spans="1:9" x14ac:dyDescent="0.3">
      <c r="A6" s="17" t="s">
        <v>5</v>
      </c>
      <c r="C6" s="49">
        <v>46177</v>
      </c>
    </row>
    <row r="7" spans="1:9" x14ac:dyDescent="0.3">
      <c r="A7" s="17" t="s">
        <v>6</v>
      </c>
      <c r="C7" s="1" t="s">
        <v>32</v>
      </c>
    </row>
    <row r="8" spans="1:9" x14ac:dyDescent="0.3">
      <c r="A8" s="17" t="s">
        <v>85</v>
      </c>
      <c r="C8" s="1" t="s">
        <v>53</v>
      </c>
    </row>
    <row r="9" spans="1:9" x14ac:dyDescent="0.3">
      <c r="A9" s="17" t="s">
        <v>7</v>
      </c>
      <c r="C9" s="47">
        <f>SUM(D15:D26)</f>
        <v>216</v>
      </c>
    </row>
    <row r="10" spans="1:9" x14ac:dyDescent="0.3">
      <c r="A10" s="17" t="s">
        <v>8</v>
      </c>
      <c r="C10" s="1" t="s">
        <v>9</v>
      </c>
    </row>
    <row r="11" spans="1:9" x14ac:dyDescent="0.3">
      <c r="A11" s="46" t="s">
        <v>10</v>
      </c>
      <c r="B11" s="46"/>
      <c r="C11" s="48" t="s">
        <v>92</v>
      </c>
      <c r="D11" s="47"/>
      <c r="E11" s="47"/>
      <c r="F11" s="47"/>
      <c r="G11" s="46"/>
      <c r="H11" s="46"/>
      <c r="I11" s="46"/>
    </row>
    <row r="13" spans="1:9" x14ac:dyDescent="0.3">
      <c r="A13" s="184" t="s">
        <v>11</v>
      </c>
      <c r="B13" s="186" t="s">
        <v>12</v>
      </c>
      <c r="C13" s="188" t="s">
        <v>13</v>
      </c>
      <c r="D13" s="186" t="s">
        <v>14</v>
      </c>
      <c r="E13" s="186" t="s">
        <v>15</v>
      </c>
      <c r="F13" s="186"/>
      <c r="G13" s="186"/>
      <c r="H13" s="186"/>
      <c r="I13" s="186" t="s">
        <v>16</v>
      </c>
    </row>
    <row r="14" spans="1:9" ht="27.6" x14ac:dyDescent="0.3">
      <c r="A14" s="185"/>
      <c r="B14" s="187"/>
      <c r="C14" s="189"/>
      <c r="D14" s="190"/>
      <c r="E14" s="68" t="s">
        <v>35</v>
      </c>
      <c r="F14" s="68" t="s">
        <v>36</v>
      </c>
      <c r="G14" s="68" t="s">
        <v>17</v>
      </c>
      <c r="H14" s="68" t="s">
        <v>18</v>
      </c>
      <c r="I14" s="186"/>
    </row>
    <row r="15" spans="1:9" s="37" customFormat="1" ht="27.6" x14ac:dyDescent="0.3">
      <c r="A15" s="36">
        <v>1</v>
      </c>
      <c r="B15" s="3" t="s">
        <v>21</v>
      </c>
      <c r="C15" s="153" t="s">
        <v>20</v>
      </c>
      <c r="D15" s="110"/>
      <c r="E15" s="34"/>
      <c r="F15" s="105">
        <v>0.41319444444444442</v>
      </c>
      <c r="G15" s="44">
        <v>6.9444444444444441E-3</v>
      </c>
      <c r="H15" s="104">
        <f t="shared" ref="H15:H26" si="0">F15+G15</f>
        <v>0.42013888888888884</v>
      </c>
      <c r="I15" s="2" t="s">
        <v>22</v>
      </c>
    </row>
    <row r="16" spans="1:9" s="37" customFormat="1" ht="27.6" x14ac:dyDescent="0.3">
      <c r="A16" s="36">
        <v>2</v>
      </c>
      <c r="B16" s="3" t="s">
        <v>88</v>
      </c>
      <c r="C16" s="153" t="s">
        <v>20</v>
      </c>
      <c r="D16" s="4">
        <v>1.5</v>
      </c>
      <c r="E16" s="34">
        <v>3.4722222222222099E-3</v>
      </c>
      <c r="F16" s="105">
        <f t="shared" ref="F16:F26" si="1">H15+E16</f>
        <v>0.42361111111111105</v>
      </c>
      <c r="G16" s="100">
        <v>2.7777777777777776E-2</v>
      </c>
      <c r="H16" s="104">
        <f t="shared" si="0"/>
        <v>0.45138888888888884</v>
      </c>
      <c r="I16" s="4" t="s">
        <v>23</v>
      </c>
    </row>
    <row r="17" spans="1:9" s="37" customFormat="1" ht="27.6" x14ac:dyDescent="0.3">
      <c r="A17" s="36">
        <v>3</v>
      </c>
      <c r="B17" s="56">
        <v>143920</v>
      </c>
      <c r="C17" s="154" t="s">
        <v>181</v>
      </c>
      <c r="D17" s="58">
        <v>84</v>
      </c>
      <c r="E17" s="57">
        <v>9.0277777777777776E-2</v>
      </c>
      <c r="F17" s="105">
        <f t="shared" si="1"/>
        <v>0.54166666666666663</v>
      </c>
      <c r="G17" s="67">
        <v>1.3888888888888888E-2</v>
      </c>
      <c r="H17" s="104">
        <f t="shared" si="0"/>
        <v>0.55555555555555547</v>
      </c>
      <c r="I17" s="180" t="s">
        <v>83</v>
      </c>
    </row>
    <row r="18" spans="1:9" s="37" customFormat="1" ht="27.6" x14ac:dyDescent="0.3">
      <c r="A18" s="36">
        <v>4</v>
      </c>
      <c r="B18" s="42">
        <v>143922</v>
      </c>
      <c r="C18" s="155" t="s">
        <v>163</v>
      </c>
      <c r="D18" s="106">
        <v>8</v>
      </c>
      <c r="E18" s="41">
        <v>1.7361111111111112E-2</v>
      </c>
      <c r="F18" s="105">
        <f t="shared" si="1"/>
        <v>0.57291666666666663</v>
      </c>
      <c r="G18" s="67">
        <v>1.3888888888888888E-2</v>
      </c>
      <c r="H18" s="104">
        <f t="shared" si="0"/>
        <v>0.58680555555555547</v>
      </c>
      <c r="I18" s="181"/>
    </row>
    <row r="19" spans="1:9" s="37" customFormat="1" ht="41.4" x14ac:dyDescent="0.3">
      <c r="A19" s="36">
        <v>5</v>
      </c>
      <c r="B19" s="56">
        <v>143987</v>
      </c>
      <c r="C19" s="154" t="s">
        <v>162</v>
      </c>
      <c r="D19" s="106">
        <v>6</v>
      </c>
      <c r="E19" s="34">
        <v>1.3888888888888888E-2</v>
      </c>
      <c r="F19" s="105">
        <f t="shared" si="1"/>
        <v>0.60069444444444431</v>
      </c>
      <c r="G19" s="67">
        <v>1.3888888888888888E-2</v>
      </c>
      <c r="H19" s="104">
        <f t="shared" si="0"/>
        <v>0.61458333333333315</v>
      </c>
      <c r="I19" s="181"/>
    </row>
    <row r="20" spans="1:9" s="37" customFormat="1" ht="41.4" x14ac:dyDescent="0.3">
      <c r="A20" s="36">
        <v>6</v>
      </c>
      <c r="B20" s="56">
        <v>143986</v>
      </c>
      <c r="C20" s="154" t="s">
        <v>160</v>
      </c>
      <c r="D20" s="106">
        <v>2</v>
      </c>
      <c r="E20" s="34">
        <v>6.9444444444444441E-3</v>
      </c>
      <c r="F20" s="105">
        <f t="shared" si="1"/>
        <v>0.62152777777777757</v>
      </c>
      <c r="G20" s="67">
        <v>1.3888888888888888E-2</v>
      </c>
      <c r="H20" s="104">
        <f t="shared" si="0"/>
        <v>0.63541666666666641</v>
      </c>
      <c r="I20" s="181"/>
    </row>
    <row r="21" spans="1:9" s="37" customFormat="1" ht="27.6" x14ac:dyDescent="0.3">
      <c r="A21" s="36">
        <v>7</v>
      </c>
      <c r="B21" s="56">
        <v>143985</v>
      </c>
      <c r="C21" s="154" t="s">
        <v>180</v>
      </c>
      <c r="D21" s="106">
        <v>2</v>
      </c>
      <c r="E21" s="34">
        <v>6.9444444444444441E-3</v>
      </c>
      <c r="F21" s="105">
        <f t="shared" si="1"/>
        <v>0.64236111111111083</v>
      </c>
      <c r="G21" s="67">
        <v>1.3888888888888888E-2</v>
      </c>
      <c r="H21" s="104">
        <f t="shared" si="0"/>
        <v>0.65624999999999967</v>
      </c>
      <c r="I21" s="181"/>
    </row>
    <row r="22" spans="1:9" s="37" customFormat="1" x14ac:dyDescent="0.3">
      <c r="A22" s="36">
        <v>8</v>
      </c>
      <c r="B22" s="109">
        <v>123592</v>
      </c>
      <c r="C22" s="156" t="s">
        <v>178</v>
      </c>
      <c r="D22" s="108">
        <v>57</v>
      </c>
      <c r="E22" s="107">
        <v>6.25E-2</v>
      </c>
      <c r="F22" s="7">
        <f t="shared" si="1"/>
        <v>0.71874999999999967</v>
      </c>
      <c r="G22" s="100">
        <v>6.9444444444444441E-3</v>
      </c>
      <c r="H22" s="6">
        <f t="shared" si="0"/>
        <v>0.72569444444444409</v>
      </c>
      <c r="I22" s="191" t="s">
        <v>24</v>
      </c>
    </row>
    <row r="23" spans="1:9" s="37" customFormat="1" ht="27.6" x14ac:dyDescent="0.3">
      <c r="A23" s="36">
        <v>9</v>
      </c>
      <c r="B23" s="109">
        <v>123154</v>
      </c>
      <c r="C23" s="156" t="s">
        <v>177</v>
      </c>
      <c r="D23" s="108">
        <v>14</v>
      </c>
      <c r="E23" s="107">
        <v>2.0833333333333332E-2</v>
      </c>
      <c r="F23" s="7">
        <f t="shared" si="1"/>
        <v>0.74652777777777746</v>
      </c>
      <c r="G23" s="100">
        <v>6.9444444444444441E-3</v>
      </c>
      <c r="H23" s="6">
        <f t="shared" si="0"/>
        <v>0.75347222222222188</v>
      </c>
      <c r="I23" s="191"/>
    </row>
    <row r="24" spans="1:9" s="37" customFormat="1" ht="27.6" x14ac:dyDescent="0.3">
      <c r="A24" s="36">
        <v>10</v>
      </c>
      <c r="B24" s="3" t="s">
        <v>46</v>
      </c>
      <c r="C24" s="153" t="s">
        <v>20</v>
      </c>
      <c r="D24" s="106">
        <v>40</v>
      </c>
      <c r="E24" s="34">
        <v>5.5555555555555552E-2</v>
      </c>
      <c r="F24" s="105">
        <f t="shared" si="1"/>
        <v>0.80902777777777746</v>
      </c>
      <c r="G24" s="67">
        <v>4.1666666666666664E-2</v>
      </c>
      <c r="H24" s="104">
        <f t="shared" si="0"/>
        <v>0.85069444444444409</v>
      </c>
      <c r="I24" s="100" t="s">
        <v>48</v>
      </c>
    </row>
    <row r="25" spans="1:9" s="37" customFormat="1" ht="27.6" x14ac:dyDescent="0.3">
      <c r="A25" s="36">
        <v>11</v>
      </c>
      <c r="B25" s="3" t="s">
        <v>21</v>
      </c>
      <c r="C25" s="153" t="s">
        <v>20</v>
      </c>
      <c r="D25" s="106">
        <v>1.5</v>
      </c>
      <c r="E25" s="34">
        <v>3.472222222222222E-3</v>
      </c>
      <c r="F25" s="105">
        <f t="shared" si="1"/>
        <v>0.8541666666666663</v>
      </c>
      <c r="G25" s="100">
        <v>6.9444444444444441E-3</v>
      </c>
      <c r="H25" s="104">
        <f t="shared" si="0"/>
        <v>0.86111111111111072</v>
      </c>
      <c r="I25" s="2" t="s">
        <v>22</v>
      </c>
    </row>
    <row r="26" spans="1:9" s="37" customFormat="1" ht="27.6" x14ac:dyDescent="0.3">
      <c r="A26" s="36">
        <v>12</v>
      </c>
      <c r="B26" s="3" t="s">
        <v>46</v>
      </c>
      <c r="C26" s="157" t="s">
        <v>20</v>
      </c>
      <c r="D26" s="106"/>
      <c r="E26" s="34"/>
      <c r="F26" s="105">
        <f t="shared" si="1"/>
        <v>0.86111111111111072</v>
      </c>
      <c r="G26" s="67">
        <v>2.7777777777777776E-2</v>
      </c>
      <c r="H26" s="104">
        <f t="shared" si="0"/>
        <v>0.88888888888888851</v>
      </c>
      <c r="I26" s="2" t="s">
        <v>58</v>
      </c>
    </row>
    <row r="27" spans="1:9" s="37" customFormat="1" x14ac:dyDescent="0.3">
      <c r="D27" s="158"/>
      <c r="E27" s="30"/>
      <c r="F27" s="30"/>
      <c r="G27" s="30"/>
      <c r="H27" s="30"/>
      <c r="I27" s="29"/>
    </row>
    <row r="28" spans="1:9" s="37" customFormat="1" x14ac:dyDescent="0.3">
      <c r="B28" s="159" t="s">
        <v>26</v>
      </c>
      <c r="C28" s="160">
        <f>H26-F15</f>
        <v>0.47569444444444409</v>
      </c>
      <c r="D28" s="159"/>
      <c r="E28" s="159"/>
      <c r="F28" s="159"/>
      <c r="G28" s="159"/>
      <c r="H28" s="161"/>
    </row>
    <row r="29" spans="1:9" x14ac:dyDescent="0.3">
      <c r="B29" s="159" t="s">
        <v>27</v>
      </c>
      <c r="C29" s="162" t="str">
        <f>IF(MINUTE(SUM(E15:E26))=0,CONCATENATE(HOUR(SUM(E15:E26))," час."),CONCATENATE(HOUR(SUM(E15:E26))," час. ",MINUTE(SUM(E15:E26))," мин."))</f>
        <v>6 час. 45 мин.</v>
      </c>
      <c r="D29" s="23"/>
      <c r="E29" s="27"/>
      <c r="F29" s="23"/>
      <c r="G29" s="23"/>
      <c r="H29" s="26"/>
      <c r="I29" s="24"/>
    </row>
    <row r="30" spans="1:9" x14ac:dyDescent="0.3">
      <c r="B30" s="159" t="s">
        <v>28</v>
      </c>
      <c r="C30" s="160" t="str">
        <f>IF(MINUTE(SUM(G15:G26)-(G24))=0,CONCATENATE(HOUR(SUM(G15:G26)-(G24))," час."),CONCATENATE(HOUR(SUM(G15:G26)-(G24))," час. ",MINUTE(SUM(G15:G26)-(G24))," мин."))</f>
        <v>3 час. 40 мин.</v>
      </c>
      <c r="D30" s="23"/>
      <c r="E30" s="23"/>
      <c r="F30" s="23"/>
      <c r="G30" s="23"/>
      <c r="H30" s="26"/>
      <c r="I30" s="25"/>
    </row>
    <row r="31" spans="1:9" x14ac:dyDescent="0.3">
      <c r="B31" s="23"/>
      <c r="C31" s="23"/>
      <c r="E31" s="21"/>
      <c r="F31" s="21"/>
      <c r="G31" s="21"/>
      <c r="H31" s="21"/>
      <c r="I31" s="24"/>
    </row>
    <row r="32" spans="1:9" x14ac:dyDescent="0.3">
      <c r="B32" s="23"/>
      <c r="C32" s="22"/>
      <c r="E32" s="21"/>
      <c r="F32" s="21"/>
      <c r="G32" s="21"/>
      <c r="H32" s="21"/>
    </row>
    <row r="33" spans="2:9" s="18" customFormat="1" x14ac:dyDescent="0.3">
      <c r="B33" s="20"/>
      <c r="E33" s="19"/>
      <c r="F33" s="19"/>
      <c r="G33" s="19"/>
      <c r="H33" s="19"/>
      <c r="I33" s="19"/>
    </row>
  </sheetData>
  <mergeCells count="10">
    <mergeCell ref="I17:I21"/>
    <mergeCell ref="I22:I23"/>
    <mergeCell ref="A2:I2"/>
    <mergeCell ref="A3:I3"/>
    <mergeCell ref="A13:A14"/>
    <mergeCell ref="B13:B14"/>
    <mergeCell ref="C13:C14"/>
    <mergeCell ref="D13:D14"/>
    <mergeCell ref="E13:H13"/>
    <mergeCell ref="I13:I14"/>
  </mergeCells>
  <pageMargins left="0.59055118110236227" right="0.39370078740157483" top="0.59055118110236227" bottom="0.3937007874015748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11</vt:i4>
      </vt:variant>
    </vt:vector>
  </HeadingPairs>
  <TitlesOfParts>
    <vt:vector size="29" baseType="lpstr">
      <vt:lpstr>от 160 км</vt:lpstr>
      <vt:lpstr>50.17.007 (чт) С.Герцена</vt:lpstr>
      <vt:lpstr>50.17.009 (пт) Сан.Герцена</vt:lpstr>
      <vt:lpstr>9 пт 026 03 403</vt:lpstr>
      <vt:lpstr>5 пн 022 404, 546</vt:lpstr>
      <vt:lpstr>5 вт-сб 022 01 404, 546</vt:lpstr>
      <vt:lpstr>10 вт-сб, 027 42 с 01.06</vt:lpstr>
      <vt:lpstr>4 пн 021 801, 813 с 01.06.2026</vt:lpstr>
      <vt:lpstr>4 вт-сб 021 01 801, 813</vt:lpstr>
      <vt:lpstr>77.52.031</vt:lpstr>
      <vt:lpstr>7 вт чт сб 024 372, 598 с 01.06</vt:lpstr>
      <vt:lpstr>7 ср,пт 024 02 372, 598 с 01.06</vt:lpstr>
      <vt:lpstr>1  вт, ср, пт, сб  018 535</vt:lpstr>
      <vt:lpstr>1 чт  018 01 535</vt:lpstr>
      <vt:lpstr>1 вс 018 02</vt:lpstr>
      <vt:lpstr>1 пн 018 03 535</vt:lpstr>
      <vt:lpstr>6 пн 023 154, 592</vt:lpstr>
      <vt:lpstr>6 вт сб 023 01 154, 592 </vt:lpstr>
      <vt:lpstr>'10 вт-сб, 027 42 с 01.06'!Область_печати</vt:lpstr>
      <vt:lpstr>'4 вт-сб 021 01 801, 813'!Область_печати</vt:lpstr>
      <vt:lpstr>'4 пн 021 801, 813 с 01.06.2026'!Область_печати</vt:lpstr>
      <vt:lpstr>'5 вт-сб 022 01 404, 546'!Область_печати</vt:lpstr>
      <vt:lpstr>'5 пн 022 404, 546'!Область_печати</vt:lpstr>
      <vt:lpstr>'50.17.007 (чт) С.Герцена'!Область_печати</vt:lpstr>
      <vt:lpstr>'50.17.009 (пт) Сан.Герцена'!Область_печати</vt:lpstr>
      <vt:lpstr>'6 вт сб 023 01 154, 592 '!Область_печати</vt:lpstr>
      <vt:lpstr>'6 пн 023 154, 592'!Область_печати</vt:lpstr>
      <vt:lpstr>'7 вт чт сб 024 372, 598 с 01.06'!Область_печати</vt:lpstr>
      <vt:lpstr>'7 ср,пт 024 02 372, 598 с 01.06'!Область_печати</vt:lpstr>
    </vt:vector>
  </TitlesOfParts>
  <Company>АО "Почта России"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Никитина Светлана Николаевна</dc:creator>
  <cp:lastModifiedBy>Галимова Анна Сергеевна</cp:lastModifiedBy>
  <cp:lastPrinted>2025-08-05T12:58:29Z</cp:lastPrinted>
  <dcterms:created xsi:type="dcterms:W3CDTF">2025-05-12T12:17:23Z</dcterms:created>
  <dcterms:modified xsi:type="dcterms:W3CDTF">2026-09-30T08:43:36Z</dcterms:modified>
</cp:coreProperties>
</file>