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.nechuhaev\AppData\Roaming\1C\1cv8\05f6d313-0863-49a2-8ac3-da50b799f969\7ca3fced-a99c-40e3-804f-97b134727871\App\"/>
    </mc:Choice>
  </mc:AlternateContent>
  <xr:revisionPtr revIDLastSave="0" documentId="13_ncr:1_{A08AFED7-16CF-41D2-BF58-E8F65383C159}" xr6:coauthVersionLast="47" xr6:coauthVersionMax="47" xr10:uidLastSave="{00000000-0000-0000-0000-000000000000}"/>
  <bookViews>
    <workbookView xWindow="3900" yWindow="465" windowWidth="28665" windowHeight="20415" xr2:uid="{CC0FAC1C-E992-49EF-88AD-0F7FAC43253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7" i="1" l="1"/>
  <c r="L32" i="1"/>
  <c r="L31" i="1"/>
  <c r="L24" i="1"/>
  <c r="L57" i="1" s="1"/>
  <c r="N47" i="1"/>
  <c r="O47" i="1" s="1"/>
  <c r="M47" i="1"/>
  <c r="N31" i="1"/>
  <c r="M31" i="1"/>
  <c r="M24" i="1"/>
  <c r="N24" i="1"/>
  <c r="O24" i="1" s="1"/>
  <c r="L16" i="1"/>
  <c r="K16" i="1"/>
  <c r="M16" i="1"/>
  <c r="N16" i="1"/>
  <c r="O16" i="1" s="1"/>
  <c r="K10" i="1"/>
  <c r="K11" i="1"/>
  <c r="K12" i="1"/>
  <c r="K13" i="1"/>
  <c r="K14" i="1"/>
  <c r="K15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9" i="1"/>
  <c r="L10" i="1"/>
  <c r="M10" i="1"/>
  <c r="N10" i="1"/>
  <c r="O10" i="1"/>
  <c r="L11" i="1"/>
  <c r="M11" i="1"/>
  <c r="N11" i="1"/>
  <c r="O11" i="1"/>
  <c r="L12" i="1"/>
  <c r="M12" i="1"/>
  <c r="N12" i="1"/>
  <c r="O12" i="1"/>
  <c r="L13" i="1"/>
  <c r="M13" i="1"/>
  <c r="N13" i="1"/>
  <c r="O13" i="1"/>
  <c r="L14" i="1"/>
  <c r="M14" i="1"/>
  <c r="N14" i="1"/>
  <c r="O14" i="1"/>
  <c r="L15" i="1"/>
  <c r="M15" i="1"/>
  <c r="N15" i="1"/>
  <c r="O15" i="1"/>
  <c r="L17" i="1"/>
  <c r="M17" i="1"/>
  <c r="N17" i="1"/>
  <c r="O17" i="1"/>
  <c r="L18" i="1"/>
  <c r="M18" i="1"/>
  <c r="N18" i="1"/>
  <c r="O18" i="1"/>
  <c r="L19" i="1"/>
  <c r="M19" i="1"/>
  <c r="N19" i="1"/>
  <c r="O19" i="1"/>
  <c r="L20" i="1"/>
  <c r="M20" i="1"/>
  <c r="O20" i="1" s="1"/>
  <c r="N20" i="1"/>
  <c r="L21" i="1"/>
  <c r="M21" i="1"/>
  <c r="N21" i="1"/>
  <c r="O21" i="1"/>
  <c r="L22" i="1"/>
  <c r="M22" i="1"/>
  <c r="N22" i="1"/>
  <c r="O22" i="1"/>
  <c r="L23" i="1"/>
  <c r="M23" i="1"/>
  <c r="N23" i="1"/>
  <c r="O23" i="1"/>
  <c r="L25" i="1"/>
  <c r="M25" i="1"/>
  <c r="N25" i="1"/>
  <c r="O25" i="1"/>
  <c r="L26" i="1"/>
  <c r="M26" i="1"/>
  <c r="N26" i="1"/>
  <c r="O26" i="1"/>
  <c r="L27" i="1"/>
  <c r="M27" i="1"/>
  <c r="N27" i="1"/>
  <c r="O27" i="1"/>
  <c r="L28" i="1"/>
  <c r="M28" i="1"/>
  <c r="N28" i="1"/>
  <c r="O28" i="1"/>
  <c r="L29" i="1"/>
  <c r="M29" i="1"/>
  <c r="N29" i="1"/>
  <c r="O29" i="1"/>
  <c r="L30" i="1"/>
  <c r="M30" i="1"/>
  <c r="N30" i="1"/>
  <c r="O30" i="1"/>
  <c r="M32" i="1"/>
  <c r="N32" i="1"/>
  <c r="O32" i="1" s="1"/>
  <c r="L33" i="1"/>
  <c r="M33" i="1"/>
  <c r="N33" i="1"/>
  <c r="O33" i="1"/>
  <c r="L34" i="1"/>
  <c r="M34" i="1"/>
  <c r="N34" i="1"/>
  <c r="O34" i="1" s="1"/>
  <c r="L35" i="1"/>
  <c r="M35" i="1"/>
  <c r="N35" i="1"/>
  <c r="O35" i="1"/>
  <c r="L36" i="1"/>
  <c r="M36" i="1"/>
  <c r="N36" i="1"/>
  <c r="O36" i="1"/>
  <c r="L37" i="1"/>
  <c r="M37" i="1"/>
  <c r="O37" i="1" s="1"/>
  <c r="N37" i="1"/>
  <c r="L38" i="1"/>
  <c r="M38" i="1"/>
  <c r="N38" i="1"/>
  <c r="O38" i="1" s="1"/>
  <c r="L39" i="1"/>
  <c r="M39" i="1"/>
  <c r="N39" i="1"/>
  <c r="O39" i="1"/>
  <c r="L40" i="1"/>
  <c r="M40" i="1"/>
  <c r="N40" i="1"/>
  <c r="O40" i="1"/>
  <c r="L41" i="1"/>
  <c r="M41" i="1"/>
  <c r="O41" i="1" s="1"/>
  <c r="N41" i="1"/>
  <c r="L42" i="1"/>
  <c r="M42" i="1"/>
  <c r="O42" i="1" s="1"/>
  <c r="N42" i="1"/>
  <c r="L43" i="1"/>
  <c r="M43" i="1"/>
  <c r="N43" i="1"/>
  <c r="O43" i="1" s="1"/>
  <c r="L44" i="1"/>
  <c r="M44" i="1"/>
  <c r="N44" i="1"/>
  <c r="O44" i="1"/>
  <c r="L45" i="1"/>
  <c r="M45" i="1"/>
  <c r="N45" i="1"/>
  <c r="O45" i="1"/>
  <c r="L46" i="1"/>
  <c r="M46" i="1"/>
  <c r="O46" i="1" s="1"/>
  <c r="N46" i="1"/>
  <c r="L48" i="1"/>
  <c r="M48" i="1"/>
  <c r="N48" i="1"/>
  <c r="O48" i="1" s="1"/>
  <c r="L49" i="1"/>
  <c r="M49" i="1"/>
  <c r="N49" i="1"/>
  <c r="O49" i="1"/>
  <c r="L50" i="1"/>
  <c r="M50" i="1"/>
  <c r="N50" i="1"/>
  <c r="O50" i="1"/>
  <c r="L51" i="1"/>
  <c r="M51" i="1"/>
  <c r="N51" i="1"/>
  <c r="O51" i="1"/>
  <c r="L52" i="1"/>
  <c r="M52" i="1"/>
  <c r="O52" i="1" s="1"/>
  <c r="N52" i="1"/>
  <c r="L53" i="1"/>
  <c r="M53" i="1"/>
  <c r="N53" i="1"/>
  <c r="O53" i="1" s="1"/>
  <c r="L54" i="1"/>
  <c r="M54" i="1"/>
  <c r="N54" i="1"/>
  <c r="O54" i="1"/>
  <c r="L55" i="1"/>
  <c r="M55" i="1"/>
  <c r="N55" i="1"/>
  <c r="O55" i="1" s="1"/>
  <c r="L56" i="1"/>
  <c r="M56" i="1"/>
  <c r="N56" i="1"/>
  <c r="O56" i="1"/>
  <c r="O9" i="1"/>
  <c r="N9" i="1"/>
  <c r="M9" i="1"/>
  <c r="L9" i="1"/>
  <c r="F57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9" i="1"/>
  <c r="O31" i="1" l="1"/>
  <c r="J57" i="1"/>
  <c r="J53" i="1"/>
  <c r="J54" i="1"/>
  <c r="J55" i="1"/>
  <c r="J56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9" i="1"/>
  <c r="H57" i="1" s="1"/>
  <c r="D57" i="1" l="1"/>
</calcChain>
</file>

<file path=xl/sharedStrings.xml><?xml version="1.0" encoding="utf-8"?>
<sst xmlns="http://schemas.openxmlformats.org/spreadsheetml/2006/main" count="121" uniqueCount="36">
  <si>
    <t xml:space="preserve">Наименование </t>
  </si>
  <si>
    <t>Однородность совокупности значений выявленных цен, используемых в расчете Н(М)ЦК, ЦКЕП</t>
  </si>
  <si>
    <t>х</t>
  </si>
  <si>
    <t>Средняя арифметическая цена за единицу</t>
  </si>
  <si>
    <t>Среднее квадратическое отклонение</t>
  </si>
  <si>
    <t>Коэффициент варианты цен V (%)</t>
  </si>
  <si>
    <t>П/п</t>
  </si>
  <si>
    <t>Общая начальная (максимальная) цена договора, 
руб., с учетом НДС</t>
  </si>
  <si>
    <t>Цена за ед., руб</t>
  </si>
  <si>
    <t>Минимальная цена за ед., руб. с учетом НДС</t>
  </si>
  <si>
    <t>Запрос котировок</t>
  </si>
  <si>
    <t>Стоимость, всего</t>
  </si>
  <si>
    <t>Расчет НМЦД на изготовление и монтаж жалюзи для нужд ООО «Мебельная мануфактура Красноярска».</t>
  </si>
  <si>
    <t>Кол-во, шт.</t>
  </si>
  <si>
    <t>Вертикальные жалюзи, Плейн блекаут серый 1852, крепление Армстронг</t>
  </si>
  <si>
    <t>Вертикальные жалюзи, Сидэ серый 1608, крепление Армстронг</t>
  </si>
  <si>
    <t>Рулонные шторы Альфа-Алю 1852 серый</t>
  </si>
  <si>
    <t>Размеры</t>
  </si>
  <si>
    <t>1,35*2,65</t>
  </si>
  <si>
    <t>1,2*2,3</t>
  </si>
  <si>
    <t>1,3*2,4</t>
  </si>
  <si>
    <t>0,92*2,1</t>
  </si>
  <si>
    <t>1,35*3,3</t>
  </si>
  <si>
    <t>1,35*2,3</t>
  </si>
  <si>
    <t>1,35*3,32</t>
  </si>
  <si>
    <t>1,2*2,2</t>
  </si>
  <si>
    <t>1,35*3,24</t>
  </si>
  <si>
    <t>1,35*2,35</t>
  </si>
  <si>
    <t>1,35*3,2</t>
  </si>
  <si>
    <t>1,35*3,25</t>
  </si>
  <si>
    <t>1,35*2,25</t>
  </si>
  <si>
    <t>КП 1</t>
  </si>
  <si>
    <t>КП 2</t>
  </si>
  <si>
    <t>КП 3</t>
  </si>
  <si>
    <t>Итого:</t>
  </si>
  <si>
    <t>Стоимость, руб,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</si>
</sst>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;[Red]#,##0.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4" fontId="2" fillId="0" borderId="0" xfId="0" applyNumberFormat="1" applyFont="1"/>
    <xf numFmtId="4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D3FF33"/>
      <color rgb="FF8BFC24"/>
      <color rgb="FFE4FF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7B822-E8AC-43CF-89EF-CA8121DC3B05}">
  <sheetPr>
    <pageSetUpPr fitToPage="1"/>
  </sheetPr>
  <dimension ref="A1:S108"/>
  <sheetViews>
    <sheetView tabSelected="1" topLeftCell="A49" zoomScale="70" zoomScaleNormal="70" workbookViewId="0">
      <selection activeCell="D57" sqref="D57"/>
    </sheetView>
  </sheetViews>
  <sheetFormatPr defaultRowHeight="15" x14ac:dyDescent="0.25"/>
  <cols>
    <col min="1" max="1" width="4.140625" style="3" bestFit="1" customWidth="1"/>
    <col min="2" max="2" width="48.5703125" style="3" bestFit="1" customWidth="1"/>
    <col min="3" max="3" width="9.5703125" style="24" bestFit="1" customWidth="1"/>
    <col min="4" max="4" width="10.5703125" style="24" customWidth="1"/>
    <col min="5" max="10" width="16.28515625" style="3" customWidth="1"/>
    <col min="11" max="11" width="18.85546875" style="3" customWidth="1"/>
    <col min="12" max="12" width="17" style="3" customWidth="1"/>
    <col min="13" max="13" width="15.7109375" style="3" customWidth="1"/>
    <col min="14" max="14" width="13.7109375" style="3" customWidth="1"/>
    <col min="15" max="15" width="13.140625" style="3" customWidth="1"/>
    <col min="16" max="19" width="9.140625" style="3"/>
    <col min="20" max="20" width="12.42578125" style="3" bestFit="1" customWidth="1"/>
    <col min="21" max="16384" width="9.140625" style="3"/>
  </cols>
  <sheetData>
    <row r="1" spans="1:15" ht="35.25" customHeight="1" x14ac:dyDescent="0.25">
      <c r="A1" s="51" t="s">
        <v>12</v>
      </c>
      <c r="B1" s="51"/>
      <c r="C1" s="23"/>
      <c r="D1" s="1"/>
      <c r="E1" s="8"/>
      <c r="F1" s="8"/>
      <c r="G1" s="8"/>
      <c r="H1" s="8"/>
      <c r="I1" s="8"/>
      <c r="J1" s="8"/>
      <c r="K1" s="8"/>
      <c r="L1" s="35"/>
      <c r="M1" s="35"/>
      <c r="N1" s="35"/>
    </row>
    <row r="2" spans="1:15" x14ac:dyDescent="0.25">
      <c r="D2" s="1"/>
      <c r="E2" s="1"/>
      <c r="F2" s="1"/>
      <c r="G2" s="1"/>
      <c r="H2" s="1"/>
      <c r="I2" s="1"/>
      <c r="J2" s="1"/>
      <c r="K2" s="1"/>
      <c r="L2" s="2"/>
      <c r="M2" s="2"/>
      <c r="N2" s="2"/>
    </row>
    <row r="3" spans="1:15" x14ac:dyDescent="0.25">
      <c r="D3" s="50" t="s">
        <v>10</v>
      </c>
      <c r="E3" s="50"/>
      <c r="F3" s="50"/>
      <c r="G3" s="50"/>
      <c r="H3" s="50"/>
      <c r="I3" s="50"/>
      <c r="J3" s="50"/>
      <c r="K3" s="2"/>
      <c r="L3" s="2"/>
      <c r="M3" s="2"/>
      <c r="N3" s="2"/>
      <c r="O3" s="2"/>
    </row>
    <row r="4" spans="1:15" x14ac:dyDescent="0.25">
      <c r="D4" s="4"/>
      <c r="E4" s="4"/>
      <c r="F4" s="4"/>
      <c r="G4" s="4"/>
      <c r="H4" s="4"/>
      <c r="I4" s="4"/>
      <c r="J4" s="4"/>
      <c r="K4" s="4"/>
      <c r="L4" s="2"/>
      <c r="M4" s="2"/>
      <c r="N4" s="2"/>
    </row>
    <row r="5" spans="1:15" ht="15" customHeight="1" x14ac:dyDescent="0.25">
      <c r="A5" s="7"/>
      <c r="B5" s="26"/>
      <c r="C5" s="21"/>
      <c r="D5" s="19"/>
      <c r="E5" s="52" t="s">
        <v>35</v>
      </c>
      <c r="F5" s="53"/>
      <c r="G5" s="53"/>
      <c r="H5" s="53"/>
      <c r="I5" s="53"/>
      <c r="J5" s="53"/>
      <c r="K5" s="48" t="s">
        <v>9</v>
      </c>
      <c r="L5" s="48" t="s">
        <v>7</v>
      </c>
      <c r="M5" s="42" t="s">
        <v>1</v>
      </c>
      <c r="N5" s="43"/>
      <c r="O5" s="44"/>
    </row>
    <row r="6" spans="1:15" ht="92.25" customHeight="1" x14ac:dyDescent="0.25">
      <c r="A6" s="10" t="s">
        <v>6</v>
      </c>
      <c r="B6" s="21" t="s">
        <v>0</v>
      </c>
      <c r="C6" s="21" t="s">
        <v>17</v>
      </c>
      <c r="D6" s="22" t="s">
        <v>13</v>
      </c>
      <c r="E6" s="54" t="s">
        <v>31</v>
      </c>
      <c r="F6" s="54"/>
      <c r="G6" s="55" t="s">
        <v>32</v>
      </c>
      <c r="H6" s="56"/>
      <c r="I6" s="53" t="s">
        <v>33</v>
      </c>
      <c r="J6" s="57"/>
      <c r="K6" s="49"/>
      <c r="L6" s="49"/>
      <c r="M6" s="45"/>
      <c r="N6" s="46"/>
      <c r="O6" s="47"/>
    </row>
    <row r="7" spans="1:15" x14ac:dyDescent="0.25">
      <c r="A7" s="29">
        <v>1</v>
      </c>
      <c r="B7" s="30">
        <v>2</v>
      </c>
      <c r="C7" s="30">
        <v>3</v>
      </c>
      <c r="D7" s="30">
        <v>4</v>
      </c>
      <c r="E7" s="5">
        <v>5</v>
      </c>
      <c r="F7" s="29">
        <v>6</v>
      </c>
      <c r="G7" s="30">
        <v>7</v>
      </c>
      <c r="H7" s="30">
        <v>8</v>
      </c>
      <c r="I7" s="30">
        <v>9</v>
      </c>
      <c r="J7" s="5">
        <v>10</v>
      </c>
      <c r="K7" s="29">
        <v>11</v>
      </c>
      <c r="L7" s="30">
        <v>12</v>
      </c>
      <c r="M7" s="30">
        <v>13</v>
      </c>
      <c r="N7" s="30">
        <v>14</v>
      </c>
      <c r="O7" s="5">
        <v>15</v>
      </c>
    </row>
    <row r="8" spans="1:15" ht="61.5" customHeight="1" x14ac:dyDescent="0.25">
      <c r="A8" s="25"/>
      <c r="B8" s="25"/>
      <c r="C8" s="36"/>
      <c r="D8" s="19"/>
      <c r="E8" s="31" t="s">
        <v>8</v>
      </c>
      <c r="F8" s="29" t="s">
        <v>11</v>
      </c>
      <c r="G8" s="31" t="s">
        <v>8</v>
      </c>
      <c r="H8" s="29" t="s">
        <v>11</v>
      </c>
      <c r="I8" s="31" t="s">
        <v>8</v>
      </c>
      <c r="J8" s="29" t="s">
        <v>11</v>
      </c>
      <c r="K8" s="5" t="s">
        <v>2</v>
      </c>
      <c r="L8" s="5" t="s">
        <v>2</v>
      </c>
      <c r="M8" s="5" t="s">
        <v>3</v>
      </c>
      <c r="N8" s="5" t="s">
        <v>4</v>
      </c>
      <c r="O8" s="5" t="s">
        <v>5</v>
      </c>
    </row>
    <row r="9" spans="1:15" ht="44.25" customHeight="1" x14ac:dyDescent="0.25">
      <c r="A9" s="37">
        <v>1</v>
      </c>
      <c r="B9" s="37" t="s">
        <v>14</v>
      </c>
      <c r="C9" s="10" t="s">
        <v>18</v>
      </c>
      <c r="D9" s="38">
        <v>3</v>
      </c>
      <c r="E9" s="32">
        <v>9478</v>
      </c>
      <c r="F9" s="32">
        <f>E9*D9</f>
        <v>28434</v>
      </c>
      <c r="G9" s="34">
        <v>8000</v>
      </c>
      <c r="H9" s="34">
        <f>G9*D9</f>
        <v>24000</v>
      </c>
      <c r="I9" s="32">
        <v>6415</v>
      </c>
      <c r="J9" s="6">
        <f>I9*D9</f>
        <v>19245</v>
      </c>
      <c r="K9" s="20">
        <f>MIN(E9,G9,I9)</f>
        <v>6415</v>
      </c>
      <c r="L9" s="20">
        <f>MIN(F9,H9,J9)</f>
        <v>19245</v>
      </c>
      <c r="M9" s="12">
        <f>AVERAGE(E9,G9,I9)</f>
        <v>7964.333333333333</v>
      </c>
      <c r="N9" s="12">
        <f>_xlfn.STDEV.S(E9,G9,I9)</f>
        <v>1531.8114548903623</v>
      </c>
      <c r="O9" s="13">
        <f>N9/M9</f>
        <v>0.19233392059059504</v>
      </c>
    </row>
    <row r="10" spans="1:15" ht="44.25" customHeight="1" x14ac:dyDescent="0.25">
      <c r="A10" s="37">
        <v>2</v>
      </c>
      <c r="B10" s="37" t="s">
        <v>14</v>
      </c>
      <c r="C10" s="10" t="s">
        <v>18</v>
      </c>
      <c r="D10" s="38">
        <v>3</v>
      </c>
      <c r="E10" s="32">
        <v>9478</v>
      </c>
      <c r="F10" s="32">
        <f t="shared" ref="F10:F56" si="0">E10*D10</f>
        <v>28434</v>
      </c>
      <c r="G10" s="34">
        <v>8000</v>
      </c>
      <c r="H10" s="34">
        <f t="shared" ref="H10:H56" si="1">G10*D10</f>
        <v>24000</v>
      </c>
      <c r="I10" s="32">
        <v>6415</v>
      </c>
      <c r="J10" s="6">
        <f t="shared" ref="J10:J56" si="2">I10*D10</f>
        <v>19245</v>
      </c>
      <c r="K10" s="20">
        <f t="shared" ref="K10:K56" si="3">MIN(E10,G10,I10)</f>
        <v>6415</v>
      </c>
      <c r="L10" s="20">
        <f t="shared" ref="L10:L56" si="4">MIN(F10,H10,J10)</f>
        <v>19245</v>
      </c>
      <c r="M10" s="12">
        <f t="shared" ref="M10:M56" si="5">AVERAGE(E10,G10,I10)</f>
        <v>7964.333333333333</v>
      </c>
      <c r="N10" s="12">
        <f t="shared" ref="N10:N56" si="6">_xlfn.STDEV.S(E10,G10,I10)</f>
        <v>1531.8114548903623</v>
      </c>
      <c r="O10" s="13">
        <f t="shared" ref="O10:O56" si="7">N10/M10</f>
        <v>0.19233392059059504</v>
      </c>
    </row>
    <row r="11" spans="1:15" ht="44.25" customHeight="1" x14ac:dyDescent="0.25">
      <c r="A11" s="37">
        <v>3</v>
      </c>
      <c r="B11" s="37" t="s">
        <v>14</v>
      </c>
      <c r="C11" s="10" t="s">
        <v>18</v>
      </c>
      <c r="D11" s="38">
        <v>2</v>
      </c>
      <c r="E11" s="32">
        <v>9478</v>
      </c>
      <c r="F11" s="32">
        <f t="shared" si="0"/>
        <v>18956</v>
      </c>
      <c r="G11" s="34">
        <v>8000</v>
      </c>
      <c r="H11" s="34">
        <f t="shared" si="1"/>
        <v>16000</v>
      </c>
      <c r="I11" s="32">
        <v>6415</v>
      </c>
      <c r="J11" s="6">
        <f t="shared" si="2"/>
        <v>12830</v>
      </c>
      <c r="K11" s="20">
        <f t="shared" si="3"/>
        <v>6415</v>
      </c>
      <c r="L11" s="20">
        <f t="shared" si="4"/>
        <v>12830</v>
      </c>
      <c r="M11" s="12">
        <f t="shared" si="5"/>
        <v>7964.333333333333</v>
      </c>
      <c r="N11" s="12">
        <f t="shared" si="6"/>
        <v>1531.8114548903623</v>
      </c>
      <c r="O11" s="13">
        <f t="shared" si="7"/>
        <v>0.19233392059059504</v>
      </c>
    </row>
    <row r="12" spans="1:15" ht="44.25" customHeight="1" x14ac:dyDescent="0.25">
      <c r="A12" s="37">
        <v>4</v>
      </c>
      <c r="B12" s="37" t="s">
        <v>14</v>
      </c>
      <c r="C12" s="10" t="s">
        <v>18</v>
      </c>
      <c r="D12" s="38">
        <v>4</v>
      </c>
      <c r="E12" s="32">
        <v>9478</v>
      </c>
      <c r="F12" s="32">
        <f t="shared" si="0"/>
        <v>37912</v>
      </c>
      <c r="G12" s="34">
        <v>8000</v>
      </c>
      <c r="H12" s="34">
        <f t="shared" si="1"/>
        <v>32000</v>
      </c>
      <c r="I12" s="32">
        <v>6415</v>
      </c>
      <c r="J12" s="6">
        <f t="shared" si="2"/>
        <v>25660</v>
      </c>
      <c r="K12" s="20">
        <f t="shared" si="3"/>
        <v>6415</v>
      </c>
      <c r="L12" s="20">
        <f t="shared" si="4"/>
        <v>25660</v>
      </c>
      <c r="M12" s="12">
        <f t="shared" si="5"/>
        <v>7964.333333333333</v>
      </c>
      <c r="N12" s="12">
        <f t="shared" si="6"/>
        <v>1531.8114548903623</v>
      </c>
      <c r="O12" s="13">
        <f t="shared" si="7"/>
        <v>0.19233392059059504</v>
      </c>
    </row>
    <row r="13" spans="1:15" ht="44.25" customHeight="1" x14ac:dyDescent="0.25">
      <c r="A13" s="37">
        <v>5</v>
      </c>
      <c r="B13" s="37" t="s">
        <v>14</v>
      </c>
      <c r="C13" s="10" t="s">
        <v>18</v>
      </c>
      <c r="D13" s="38">
        <v>5</v>
      </c>
      <c r="E13" s="32">
        <v>9478</v>
      </c>
      <c r="F13" s="32">
        <f t="shared" si="0"/>
        <v>47390</v>
      </c>
      <c r="G13" s="34">
        <v>8000</v>
      </c>
      <c r="H13" s="34">
        <f t="shared" si="1"/>
        <v>40000</v>
      </c>
      <c r="I13" s="32">
        <v>6415</v>
      </c>
      <c r="J13" s="6">
        <f t="shared" si="2"/>
        <v>32075</v>
      </c>
      <c r="K13" s="20">
        <f t="shared" si="3"/>
        <v>6415</v>
      </c>
      <c r="L13" s="20">
        <f t="shared" si="4"/>
        <v>32075</v>
      </c>
      <c r="M13" s="12">
        <f t="shared" si="5"/>
        <v>7964.333333333333</v>
      </c>
      <c r="N13" s="12">
        <f t="shared" si="6"/>
        <v>1531.8114548903623</v>
      </c>
      <c r="O13" s="13">
        <f t="shared" si="7"/>
        <v>0.19233392059059504</v>
      </c>
    </row>
    <row r="14" spans="1:15" ht="44.25" customHeight="1" x14ac:dyDescent="0.25">
      <c r="A14" s="37">
        <v>6</v>
      </c>
      <c r="B14" s="37" t="s">
        <v>15</v>
      </c>
      <c r="C14" s="10" t="s">
        <v>19</v>
      </c>
      <c r="D14" s="38">
        <v>1</v>
      </c>
      <c r="E14" s="32">
        <v>5653</v>
      </c>
      <c r="F14" s="32">
        <f t="shared" si="0"/>
        <v>5653</v>
      </c>
      <c r="G14" s="34">
        <v>4000</v>
      </c>
      <c r="H14" s="34">
        <f t="shared" si="1"/>
        <v>4000</v>
      </c>
      <c r="I14" s="32">
        <v>3492</v>
      </c>
      <c r="J14" s="6">
        <f t="shared" si="2"/>
        <v>3492</v>
      </c>
      <c r="K14" s="20">
        <f t="shared" si="3"/>
        <v>3492</v>
      </c>
      <c r="L14" s="20">
        <f t="shared" si="4"/>
        <v>3492</v>
      </c>
      <c r="M14" s="12">
        <f t="shared" si="5"/>
        <v>4381.666666666667</v>
      </c>
      <c r="N14" s="12">
        <f t="shared" si="6"/>
        <v>1129.9258087738913</v>
      </c>
      <c r="O14" s="13">
        <f t="shared" si="7"/>
        <v>0.25787580268708055</v>
      </c>
    </row>
    <row r="15" spans="1:15" ht="44.25" customHeight="1" x14ac:dyDescent="0.25">
      <c r="A15" s="37">
        <v>7</v>
      </c>
      <c r="B15" s="37" t="s">
        <v>15</v>
      </c>
      <c r="C15" s="10" t="s">
        <v>20</v>
      </c>
      <c r="D15" s="38">
        <v>4</v>
      </c>
      <c r="E15" s="32">
        <v>6365</v>
      </c>
      <c r="F15" s="32">
        <f t="shared" si="0"/>
        <v>25460</v>
      </c>
      <c r="G15" s="34">
        <v>4440</v>
      </c>
      <c r="H15" s="34">
        <f t="shared" si="1"/>
        <v>17760</v>
      </c>
      <c r="I15" s="32">
        <v>3492</v>
      </c>
      <c r="J15" s="6">
        <f t="shared" si="2"/>
        <v>13968</v>
      </c>
      <c r="K15" s="20">
        <f t="shared" si="3"/>
        <v>3492</v>
      </c>
      <c r="L15" s="20">
        <f t="shared" si="4"/>
        <v>13968</v>
      </c>
      <c r="M15" s="12">
        <f t="shared" si="5"/>
        <v>4765.666666666667</v>
      </c>
      <c r="N15" s="12">
        <f t="shared" si="6"/>
        <v>1463.9249753089589</v>
      </c>
      <c r="O15" s="13">
        <f t="shared" si="7"/>
        <v>0.30718157137349628</v>
      </c>
    </row>
    <row r="16" spans="1:15" ht="44.25" customHeight="1" x14ac:dyDescent="0.25">
      <c r="A16" s="37">
        <v>8</v>
      </c>
      <c r="B16" s="37" t="s">
        <v>16</v>
      </c>
      <c r="C16" s="10" t="s">
        <v>21</v>
      </c>
      <c r="D16" s="38">
        <v>6</v>
      </c>
      <c r="E16" s="32">
        <v>8900</v>
      </c>
      <c r="F16" s="32">
        <f t="shared" si="0"/>
        <v>53400</v>
      </c>
      <c r="G16" s="34">
        <v>5340</v>
      </c>
      <c r="H16" s="34">
        <f t="shared" si="1"/>
        <v>32040</v>
      </c>
      <c r="I16" s="32">
        <v>3956</v>
      </c>
      <c r="J16" s="6">
        <f t="shared" si="2"/>
        <v>23736</v>
      </c>
      <c r="K16" s="20">
        <f>MIN(E16,G16,I16)</f>
        <v>3956</v>
      </c>
      <c r="L16" s="20">
        <f>MIN(F16,H16,J16)</f>
        <v>23736</v>
      </c>
      <c r="M16" s="12">
        <f>AVERAGE(E16,G16,I16)</f>
        <v>6065.333333333333</v>
      </c>
      <c r="N16" s="12">
        <f>_xlfn.STDEV.S(E16,G16,I16)</f>
        <v>2550.5617681862432</v>
      </c>
      <c r="O16" s="13">
        <f>N16/M16</f>
        <v>0.42051469029230215</v>
      </c>
    </row>
    <row r="17" spans="1:15" ht="44.25" customHeight="1" x14ac:dyDescent="0.25">
      <c r="A17" s="37">
        <v>9</v>
      </c>
      <c r="B17" s="37" t="s">
        <v>14</v>
      </c>
      <c r="C17" s="10" t="s">
        <v>22</v>
      </c>
      <c r="D17" s="38">
        <v>1</v>
      </c>
      <c r="E17" s="32">
        <v>11753</v>
      </c>
      <c r="F17" s="32">
        <f t="shared" si="0"/>
        <v>11753</v>
      </c>
      <c r="G17" s="34">
        <v>9800</v>
      </c>
      <c r="H17" s="34">
        <f t="shared" si="1"/>
        <v>9800</v>
      </c>
      <c r="I17" s="32">
        <v>7592</v>
      </c>
      <c r="J17" s="6">
        <f t="shared" si="2"/>
        <v>7592</v>
      </c>
      <c r="K17" s="20">
        <f t="shared" si="3"/>
        <v>7592</v>
      </c>
      <c r="L17" s="20">
        <f t="shared" si="4"/>
        <v>7592</v>
      </c>
      <c r="M17" s="12">
        <f t="shared" si="5"/>
        <v>9715</v>
      </c>
      <c r="N17" s="12">
        <f t="shared" si="6"/>
        <v>2081.8018637709015</v>
      </c>
      <c r="O17" s="13">
        <f t="shared" si="7"/>
        <v>0.21428737661048908</v>
      </c>
    </row>
    <row r="18" spans="1:15" ht="44.25" customHeight="1" x14ac:dyDescent="0.25">
      <c r="A18" s="37">
        <v>10</v>
      </c>
      <c r="B18" s="37" t="s">
        <v>14</v>
      </c>
      <c r="C18" s="10" t="s">
        <v>23</v>
      </c>
      <c r="D18" s="38">
        <v>3</v>
      </c>
      <c r="E18" s="32">
        <v>8250</v>
      </c>
      <c r="F18" s="32">
        <f t="shared" si="0"/>
        <v>24750</v>
      </c>
      <c r="G18" s="34">
        <v>7040</v>
      </c>
      <c r="H18" s="34">
        <f t="shared" si="1"/>
        <v>21120</v>
      </c>
      <c r="I18" s="32">
        <v>5677</v>
      </c>
      <c r="J18" s="6">
        <f t="shared" si="2"/>
        <v>17031</v>
      </c>
      <c r="K18" s="20">
        <f t="shared" si="3"/>
        <v>5677</v>
      </c>
      <c r="L18" s="20">
        <f t="shared" si="4"/>
        <v>17031</v>
      </c>
      <c r="M18" s="12">
        <f t="shared" si="5"/>
        <v>6989</v>
      </c>
      <c r="N18" s="12">
        <f t="shared" si="6"/>
        <v>1287.2579384101696</v>
      </c>
      <c r="O18" s="13">
        <f t="shared" si="7"/>
        <v>0.1841834222936285</v>
      </c>
    </row>
    <row r="19" spans="1:15" ht="44.25" customHeight="1" x14ac:dyDescent="0.25">
      <c r="A19" s="37">
        <v>11</v>
      </c>
      <c r="B19" s="37" t="s">
        <v>14</v>
      </c>
      <c r="C19" s="10" t="s">
        <v>24</v>
      </c>
      <c r="D19" s="38">
        <v>1</v>
      </c>
      <c r="E19" s="32">
        <v>11763</v>
      </c>
      <c r="F19" s="32">
        <f t="shared" si="0"/>
        <v>11763</v>
      </c>
      <c r="G19" s="34">
        <v>9850</v>
      </c>
      <c r="H19" s="34">
        <f t="shared" si="1"/>
        <v>9850</v>
      </c>
      <c r="I19" s="32">
        <v>7592</v>
      </c>
      <c r="J19" s="6">
        <f t="shared" si="2"/>
        <v>7592</v>
      </c>
      <c r="K19" s="20">
        <f t="shared" si="3"/>
        <v>7592</v>
      </c>
      <c r="L19" s="20">
        <f t="shared" si="4"/>
        <v>7592</v>
      </c>
      <c r="M19" s="12">
        <f t="shared" si="5"/>
        <v>9735</v>
      </c>
      <c r="N19" s="12">
        <f t="shared" si="6"/>
        <v>2087.876672603054</v>
      </c>
      <c r="O19" s="13">
        <f t="shared" si="7"/>
        <v>0.21447115280976414</v>
      </c>
    </row>
    <row r="20" spans="1:15" ht="44.25" customHeight="1" x14ac:dyDescent="0.25">
      <c r="A20" s="37">
        <v>12</v>
      </c>
      <c r="B20" s="37" t="s">
        <v>16</v>
      </c>
      <c r="C20" s="10" t="s">
        <v>25</v>
      </c>
      <c r="D20" s="38">
        <v>1</v>
      </c>
      <c r="E20" s="32">
        <v>8850</v>
      </c>
      <c r="F20" s="32">
        <f t="shared" si="0"/>
        <v>8850</v>
      </c>
      <c r="G20" s="34">
        <v>7300</v>
      </c>
      <c r="H20" s="34">
        <f t="shared" si="1"/>
        <v>7300</v>
      </c>
      <c r="I20" s="32">
        <v>4548</v>
      </c>
      <c r="J20" s="6">
        <f t="shared" si="2"/>
        <v>4548</v>
      </c>
      <c r="K20" s="20">
        <f t="shared" si="3"/>
        <v>4548</v>
      </c>
      <c r="L20" s="20">
        <f t="shared" si="4"/>
        <v>4548</v>
      </c>
      <c r="M20" s="12">
        <f t="shared" si="5"/>
        <v>6899.333333333333</v>
      </c>
      <c r="N20" s="12">
        <f t="shared" si="6"/>
        <v>2178.8073190012301</v>
      </c>
      <c r="O20" s="13">
        <f t="shared" si="7"/>
        <v>0.31579968871406372</v>
      </c>
    </row>
    <row r="21" spans="1:15" ht="44.25" customHeight="1" x14ac:dyDescent="0.25">
      <c r="A21" s="37">
        <v>13</v>
      </c>
      <c r="B21" s="37" t="s">
        <v>14</v>
      </c>
      <c r="C21" s="10" t="s">
        <v>26</v>
      </c>
      <c r="D21" s="38">
        <v>3</v>
      </c>
      <c r="E21" s="32">
        <v>11563</v>
      </c>
      <c r="F21" s="32">
        <f t="shared" si="0"/>
        <v>34689</v>
      </c>
      <c r="G21" s="34">
        <v>9640</v>
      </c>
      <c r="H21" s="34">
        <f t="shared" si="1"/>
        <v>28920</v>
      </c>
      <c r="I21" s="32">
        <v>7592</v>
      </c>
      <c r="J21" s="6">
        <f t="shared" si="2"/>
        <v>22776</v>
      </c>
      <c r="K21" s="20">
        <f t="shared" si="3"/>
        <v>7592</v>
      </c>
      <c r="L21" s="20">
        <f t="shared" si="4"/>
        <v>22776</v>
      </c>
      <c r="M21" s="12">
        <f t="shared" si="5"/>
        <v>9598.3333333333339</v>
      </c>
      <c r="N21" s="12">
        <f t="shared" si="6"/>
        <v>1985.8278710234035</v>
      </c>
      <c r="O21" s="13">
        <f t="shared" si="7"/>
        <v>0.20689298881994131</v>
      </c>
    </row>
    <row r="22" spans="1:15" ht="44.25" customHeight="1" x14ac:dyDescent="0.25">
      <c r="A22" s="37">
        <v>14</v>
      </c>
      <c r="B22" s="37" t="s">
        <v>15</v>
      </c>
      <c r="C22" s="10" t="s">
        <v>22</v>
      </c>
      <c r="D22" s="38">
        <v>6</v>
      </c>
      <c r="E22" s="32">
        <v>8999</v>
      </c>
      <c r="F22" s="32">
        <f t="shared" si="0"/>
        <v>53994</v>
      </c>
      <c r="G22" s="34">
        <v>6060</v>
      </c>
      <c r="H22" s="34">
        <f t="shared" si="1"/>
        <v>36360</v>
      </c>
      <c r="I22" s="32">
        <v>5047</v>
      </c>
      <c r="J22" s="6">
        <f t="shared" si="2"/>
        <v>30282</v>
      </c>
      <c r="K22" s="20">
        <f t="shared" si="3"/>
        <v>5047</v>
      </c>
      <c r="L22" s="20">
        <f t="shared" si="4"/>
        <v>30282</v>
      </c>
      <c r="M22" s="12">
        <f t="shared" si="5"/>
        <v>6702</v>
      </c>
      <c r="N22" s="12">
        <f t="shared" si="6"/>
        <v>2052.7296461053998</v>
      </c>
      <c r="O22" s="13">
        <f t="shared" si="7"/>
        <v>0.30628613042455982</v>
      </c>
    </row>
    <row r="23" spans="1:15" ht="44.25" customHeight="1" x14ac:dyDescent="0.25">
      <c r="A23" s="37">
        <v>15</v>
      </c>
      <c r="B23" s="37" t="s">
        <v>15</v>
      </c>
      <c r="C23" s="10" t="s">
        <v>22</v>
      </c>
      <c r="D23" s="38">
        <v>7</v>
      </c>
      <c r="E23" s="32">
        <v>8999</v>
      </c>
      <c r="F23" s="32">
        <f t="shared" si="0"/>
        <v>62993</v>
      </c>
      <c r="G23" s="34">
        <v>6060</v>
      </c>
      <c r="H23" s="34">
        <f t="shared" si="1"/>
        <v>42420</v>
      </c>
      <c r="I23" s="32">
        <v>5047</v>
      </c>
      <c r="J23" s="6">
        <f t="shared" si="2"/>
        <v>35329</v>
      </c>
      <c r="K23" s="20">
        <f t="shared" si="3"/>
        <v>5047</v>
      </c>
      <c r="L23" s="20">
        <f t="shared" si="4"/>
        <v>35329</v>
      </c>
      <c r="M23" s="12">
        <f t="shared" si="5"/>
        <v>6702</v>
      </c>
      <c r="N23" s="12">
        <f t="shared" si="6"/>
        <v>2052.7296461053998</v>
      </c>
      <c r="O23" s="13">
        <f t="shared" si="7"/>
        <v>0.30628613042455982</v>
      </c>
    </row>
    <row r="24" spans="1:15" ht="44.25" customHeight="1" x14ac:dyDescent="0.25">
      <c r="A24" s="37">
        <v>16</v>
      </c>
      <c r="B24" s="37" t="s">
        <v>14</v>
      </c>
      <c r="C24" s="10" t="s">
        <v>27</v>
      </c>
      <c r="D24" s="38">
        <v>1</v>
      </c>
      <c r="E24" s="32">
        <v>0</v>
      </c>
      <c r="F24" s="32">
        <f t="shared" si="0"/>
        <v>0</v>
      </c>
      <c r="G24" s="34">
        <v>7170</v>
      </c>
      <c r="H24" s="34">
        <f t="shared" si="1"/>
        <v>7170</v>
      </c>
      <c r="I24" s="32">
        <v>5677</v>
      </c>
      <c r="J24" s="6">
        <f t="shared" si="2"/>
        <v>5677</v>
      </c>
      <c r="K24" s="20">
        <f t="shared" si="3"/>
        <v>0</v>
      </c>
      <c r="L24" s="20">
        <f>MIN(H24,J24)</f>
        <v>5677</v>
      </c>
      <c r="M24" s="12">
        <f>AVERAGE(G24,I24)</f>
        <v>6423.5</v>
      </c>
      <c r="N24" s="12">
        <f>_xlfn.STDEV.S(G24,I24)</f>
        <v>1055.7104243115155</v>
      </c>
      <c r="O24" s="13">
        <f t="shared" si="7"/>
        <v>0.16435127645543948</v>
      </c>
    </row>
    <row r="25" spans="1:15" ht="44.25" customHeight="1" x14ac:dyDescent="0.25">
      <c r="A25" s="37">
        <v>17</v>
      </c>
      <c r="B25" s="37" t="s">
        <v>15</v>
      </c>
      <c r="C25" s="10" t="s">
        <v>28</v>
      </c>
      <c r="D25" s="38">
        <v>1</v>
      </c>
      <c r="E25" s="32">
        <v>8300</v>
      </c>
      <c r="F25" s="32">
        <f t="shared" si="0"/>
        <v>8300</v>
      </c>
      <c r="G25" s="34">
        <v>5940</v>
      </c>
      <c r="H25" s="34">
        <f t="shared" si="1"/>
        <v>5940</v>
      </c>
      <c r="I25" s="32">
        <v>5047</v>
      </c>
      <c r="J25" s="6">
        <f t="shared" si="2"/>
        <v>5047</v>
      </c>
      <c r="K25" s="20">
        <f t="shared" si="3"/>
        <v>5047</v>
      </c>
      <c r="L25" s="20">
        <f t="shared" si="4"/>
        <v>5047</v>
      </c>
      <c r="M25" s="12">
        <f t="shared" si="5"/>
        <v>6429</v>
      </c>
      <c r="N25" s="12">
        <f t="shared" si="6"/>
        <v>1680.7269260650285</v>
      </c>
      <c r="O25" s="13">
        <f t="shared" si="7"/>
        <v>0.2614289821224185</v>
      </c>
    </row>
    <row r="26" spans="1:15" ht="44.25" customHeight="1" x14ac:dyDescent="0.25">
      <c r="A26" s="37">
        <v>18</v>
      </c>
      <c r="B26" s="37" t="s">
        <v>14</v>
      </c>
      <c r="C26" s="10" t="s">
        <v>27</v>
      </c>
      <c r="D26" s="38">
        <v>1</v>
      </c>
      <c r="E26" s="32">
        <v>8778</v>
      </c>
      <c r="F26" s="32">
        <f t="shared" si="0"/>
        <v>8778</v>
      </c>
      <c r="G26" s="34">
        <v>7170</v>
      </c>
      <c r="H26" s="34">
        <f t="shared" si="1"/>
        <v>7170</v>
      </c>
      <c r="I26" s="32">
        <v>5677</v>
      </c>
      <c r="J26" s="6">
        <f t="shared" si="2"/>
        <v>5677</v>
      </c>
      <c r="K26" s="20">
        <f t="shared" si="3"/>
        <v>5677</v>
      </c>
      <c r="L26" s="20">
        <f t="shared" si="4"/>
        <v>5677</v>
      </c>
      <c r="M26" s="12">
        <f t="shared" si="5"/>
        <v>7208.333333333333</v>
      </c>
      <c r="N26" s="12">
        <f t="shared" si="6"/>
        <v>1550.8553553872548</v>
      </c>
      <c r="O26" s="13">
        <f t="shared" si="7"/>
        <v>0.21514756375314517</v>
      </c>
    </row>
    <row r="27" spans="1:15" ht="44.25" customHeight="1" x14ac:dyDescent="0.25">
      <c r="A27" s="37">
        <v>19</v>
      </c>
      <c r="B27" s="37" t="s">
        <v>14</v>
      </c>
      <c r="C27" s="10" t="s">
        <v>29</v>
      </c>
      <c r="D27" s="38">
        <v>1</v>
      </c>
      <c r="E27" s="32">
        <v>8300</v>
      </c>
      <c r="F27" s="32">
        <f t="shared" si="0"/>
        <v>8300</v>
      </c>
      <c r="G27" s="34">
        <v>9660</v>
      </c>
      <c r="H27" s="34">
        <f t="shared" si="1"/>
        <v>9660</v>
      </c>
      <c r="I27" s="32">
        <v>7592</v>
      </c>
      <c r="J27" s="6">
        <f t="shared" si="2"/>
        <v>7592</v>
      </c>
      <c r="K27" s="20">
        <f t="shared" si="3"/>
        <v>7592</v>
      </c>
      <c r="L27" s="20">
        <f t="shared" si="4"/>
        <v>7592</v>
      </c>
      <c r="M27" s="12">
        <f t="shared" si="5"/>
        <v>8517.3333333333339</v>
      </c>
      <c r="N27" s="12">
        <f t="shared" si="6"/>
        <v>1050.9906437896241</v>
      </c>
      <c r="O27" s="13">
        <f t="shared" si="7"/>
        <v>0.12339433043866907</v>
      </c>
    </row>
    <row r="28" spans="1:15" ht="44.25" customHeight="1" x14ac:dyDescent="0.25">
      <c r="A28" s="37">
        <v>20</v>
      </c>
      <c r="B28" s="37" t="s">
        <v>14</v>
      </c>
      <c r="C28" s="10" t="s">
        <v>27</v>
      </c>
      <c r="D28" s="38">
        <v>2</v>
      </c>
      <c r="E28" s="32">
        <v>8300</v>
      </c>
      <c r="F28" s="32">
        <f t="shared" si="0"/>
        <v>16600</v>
      </c>
      <c r="G28" s="34">
        <v>7170</v>
      </c>
      <c r="H28" s="34">
        <f t="shared" si="1"/>
        <v>14340</v>
      </c>
      <c r="I28" s="32">
        <v>5677</v>
      </c>
      <c r="J28" s="6">
        <f t="shared" si="2"/>
        <v>11354</v>
      </c>
      <c r="K28" s="20">
        <f t="shared" si="3"/>
        <v>5677</v>
      </c>
      <c r="L28" s="20">
        <f t="shared" si="4"/>
        <v>11354</v>
      </c>
      <c r="M28" s="12">
        <f t="shared" si="5"/>
        <v>7049</v>
      </c>
      <c r="N28" s="12">
        <f t="shared" si="6"/>
        <v>1315.6796722606912</v>
      </c>
      <c r="O28" s="13">
        <f t="shared" si="7"/>
        <v>0.18664770495966679</v>
      </c>
    </row>
    <row r="29" spans="1:15" ht="44.25" customHeight="1" x14ac:dyDescent="0.25">
      <c r="A29" s="37">
        <v>21</v>
      </c>
      <c r="B29" s="37" t="s">
        <v>14</v>
      </c>
      <c r="C29" s="10" t="s">
        <v>29</v>
      </c>
      <c r="D29" s="38">
        <v>3</v>
      </c>
      <c r="E29" s="32">
        <v>11605</v>
      </c>
      <c r="F29" s="32">
        <f t="shared" si="0"/>
        <v>34815</v>
      </c>
      <c r="G29" s="34">
        <v>9660</v>
      </c>
      <c r="H29" s="34">
        <f t="shared" si="1"/>
        <v>28980</v>
      </c>
      <c r="I29" s="32">
        <v>7592</v>
      </c>
      <c r="J29" s="6">
        <f t="shared" si="2"/>
        <v>22776</v>
      </c>
      <c r="K29" s="20">
        <f t="shared" si="3"/>
        <v>7592</v>
      </c>
      <c r="L29" s="20">
        <f t="shared" si="4"/>
        <v>22776</v>
      </c>
      <c r="M29" s="12">
        <f t="shared" si="5"/>
        <v>9619</v>
      </c>
      <c r="N29" s="12">
        <f t="shared" si="6"/>
        <v>2006.8141418676519</v>
      </c>
      <c r="O29" s="13">
        <f t="shared" si="7"/>
        <v>0.20863022578933901</v>
      </c>
    </row>
    <row r="30" spans="1:15" ht="44.25" customHeight="1" x14ac:dyDescent="0.25">
      <c r="A30" s="37">
        <v>22</v>
      </c>
      <c r="B30" s="37" t="s">
        <v>14</v>
      </c>
      <c r="C30" s="10" t="s">
        <v>29</v>
      </c>
      <c r="D30" s="38">
        <v>3</v>
      </c>
      <c r="E30" s="32">
        <v>11605</v>
      </c>
      <c r="F30" s="32">
        <f t="shared" si="0"/>
        <v>34815</v>
      </c>
      <c r="G30" s="34">
        <v>9660</v>
      </c>
      <c r="H30" s="34">
        <f t="shared" si="1"/>
        <v>28980</v>
      </c>
      <c r="I30" s="32">
        <v>7592</v>
      </c>
      <c r="J30" s="6">
        <f t="shared" si="2"/>
        <v>22776</v>
      </c>
      <c r="K30" s="20">
        <f t="shared" si="3"/>
        <v>7592</v>
      </c>
      <c r="L30" s="20">
        <f t="shared" si="4"/>
        <v>22776</v>
      </c>
      <c r="M30" s="12">
        <f t="shared" si="5"/>
        <v>9619</v>
      </c>
      <c r="N30" s="12">
        <f t="shared" si="6"/>
        <v>2006.8141418676519</v>
      </c>
      <c r="O30" s="13">
        <f t="shared" si="7"/>
        <v>0.20863022578933901</v>
      </c>
    </row>
    <row r="31" spans="1:15" ht="44.25" customHeight="1" x14ac:dyDescent="0.25">
      <c r="A31" s="37">
        <v>23</v>
      </c>
      <c r="B31" s="37" t="s">
        <v>14</v>
      </c>
      <c r="C31" s="10" t="s">
        <v>29</v>
      </c>
      <c r="D31" s="38">
        <v>3</v>
      </c>
      <c r="E31" s="32">
        <v>0</v>
      </c>
      <c r="F31" s="32">
        <f t="shared" si="0"/>
        <v>0</v>
      </c>
      <c r="G31" s="34">
        <v>9660</v>
      </c>
      <c r="H31" s="34">
        <f t="shared" si="1"/>
        <v>28980</v>
      </c>
      <c r="I31" s="32">
        <v>7592</v>
      </c>
      <c r="J31" s="6">
        <f t="shared" si="2"/>
        <v>22776</v>
      </c>
      <c r="K31" s="20">
        <f t="shared" si="3"/>
        <v>0</v>
      </c>
      <c r="L31" s="20">
        <f>MIN(H31,J31)</f>
        <v>22776</v>
      </c>
      <c r="M31" s="12">
        <f>AVERAGE(G31,I31)</f>
        <v>8626</v>
      </c>
      <c r="N31" s="12">
        <f>_xlfn.STDEV.S(G31,I31)</f>
        <v>1462.2968234937803</v>
      </c>
      <c r="O31" s="13">
        <f>N31/M31</f>
        <v>0.16952200596960124</v>
      </c>
    </row>
    <row r="32" spans="1:15" ht="44.25" customHeight="1" x14ac:dyDescent="0.25">
      <c r="A32" s="37">
        <v>24</v>
      </c>
      <c r="B32" s="37" t="s">
        <v>14</v>
      </c>
      <c r="C32" s="10" t="s">
        <v>29</v>
      </c>
      <c r="D32" s="38">
        <v>3</v>
      </c>
      <c r="E32" s="32">
        <v>0</v>
      </c>
      <c r="F32" s="32">
        <f t="shared" si="0"/>
        <v>0</v>
      </c>
      <c r="G32" s="34">
        <v>9660</v>
      </c>
      <c r="H32" s="34">
        <f t="shared" si="1"/>
        <v>28980</v>
      </c>
      <c r="I32" s="32">
        <v>7592</v>
      </c>
      <c r="J32" s="6">
        <f t="shared" si="2"/>
        <v>22776</v>
      </c>
      <c r="K32" s="20">
        <f t="shared" si="3"/>
        <v>0</v>
      </c>
      <c r="L32" s="20">
        <f>MIN(H32,J32)</f>
        <v>22776</v>
      </c>
      <c r="M32" s="12">
        <f t="shared" si="5"/>
        <v>5750.666666666667</v>
      </c>
      <c r="N32" s="12">
        <f t="shared" si="6"/>
        <v>5086.431099831525</v>
      </c>
      <c r="O32" s="13">
        <f t="shared" si="7"/>
        <v>0.88449416296629801</v>
      </c>
    </row>
    <row r="33" spans="1:19" ht="44.25" customHeight="1" x14ac:dyDescent="0.25">
      <c r="A33" s="37">
        <v>25</v>
      </c>
      <c r="B33" s="37" t="s">
        <v>14</v>
      </c>
      <c r="C33" s="10" t="s">
        <v>29</v>
      </c>
      <c r="D33" s="38">
        <v>1</v>
      </c>
      <c r="E33" s="32">
        <v>11605</v>
      </c>
      <c r="F33" s="32">
        <f t="shared" si="0"/>
        <v>11605</v>
      </c>
      <c r="G33" s="34">
        <v>9660</v>
      </c>
      <c r="H33" s="34">
        <f t="shared" si="1"/>
        <v>9660</v>
      </c>
      <c r="I33" s="32">
        <v>7592</v>
      </c>
      <c r="J33" s="6">
        <f t="shared" si="2"/>
        <v>7592</v>
      </c>
      <c r="K33" s="20">
        <f t="shared" si="3"/>
        <v>7592</v>
      </c>
      <c r="L33" s="20">
        <f t="shared" si="4"/>
        <v>7592</v>
      </c>
      <c r="M33" s="12">
        <f t="shared" si="5"/>
        <v>9619</v>
      </c>
      <c r="N33" s="12">
        <f t="shared" si="6"/>
        <v>2006.8141418676519</v>
      </c>
      <c r="O33" s="13">
        <f t="shared" si="7"/>
        <v>0.20863022578933901</v>
      </c>
    </row>
    <row r="34" spans="1:19" ht="44.25" customHeight="1" x14ac:dyDescent="0.25">
      <c r="A34" s="37">
        <v>26</v>
      </c>
      <c r="B34" s="37" t="s">
        <v>14</v>
      </c>
      <c r="C34" s="10" t="s">
        <v>30</v>
      </c>
      <c r="D34" s="38">
        <v>1</v>
      </c>
      <c r="E34" s="32">
        <v>8150</v>
      </c>
      <c r="F34" s="32">
        <f t="shared" si="0"/>
        <v>8150</v>
      </c>
      <c r="G34" s="34">
        <v>6890</v>
      </c>
      <c r="H34" s="34">
        <f t="shared" si="1"/>
        <v>6890</v>
      </c>
      <c r="I34" s="32">
        <v>5677</v>
      </c>
      <c r="J34" s="6">
        <f t="shared" si="2"/>
        <v>5677</v>
      </c>
      <c r="K34" s="20">
        <f t="shared" si="3"/>
        <v>5677</v>
      </c>
      <c r="L34" s="20">
        <f t="shared" si="4"/>
        <v>5677</v>
      </c>
      <c r="M34" s="12">
        <f t="shared" si="5"/>
        <v>6905.666666666667</v>
      </c>
      <c r="N34" s="12">
        <f t="shared" si="6"/>
        <v>1236.5744350152677</v>
      </c>
      <c r="O34" s="13">
        <f t="shared" si="7"/>
        <v>0.17906662668561099</v>
      </c>
    </row>
    <row r="35" spans="1:19" ht="44.25" customHeight="1" x14ac:dyDescent="0.25">
      <c r="A35" s="37">
        <v>27</v>
      </c>
      <c r="B35" s="37" t="s">
        <v>14</v>
      </c>
      <c r="C35" s="10" t="s">
        <v>28</v>
      </c>
      <c r="D35" s="38">
        <v>1</v>
      </c>
      <c r="E35" s="32">
        <v>11403</v>
      </c>
      <c r="F35" s="32">
        <f t="shared" si="0"/>
        <v>11403</v>
      </c>
      <c r="G35" s="34">
        <v>9520</v>
      </c>
      <c r="H35" s="34">
        <f t="shared" si="1"/>
        <v>9520</v>
      </c>
      <c r="I35" s="32">
        <v>7053</v>
      </c>
      <c r="J35" s="6">
        <f t="shared" si="2"/>
        <v>7053</v>
      </c>
      <c r="K35" s="20">
        <f t="shared" si="3"/>
        <v>7053</v>
      </c>
      <c r="L35" s="20">
        <f t="shared" si="4"/>
        <v>7053</v>
      </c>
      <c r="M35" s="12">
        <f t="shared" si="5"/>
        <v>9325.3333333333339</v>
      </c>
      <c r="N35" s="12">
        <f t="shared" si="6"/>
        <v>2181.523855779104</v>
      </c>
      <c r="O35" s="13">
        <f t="shared" si="7"/>
        <v>0.23393521473181697</v>
      </c>
    </row>
    <row r="36" spans="1:19" ht="44.25" customHeight="1" x14ac:dyDescent="0.25">
      <c r="A36" s="37">
        <v>28</v>
      </c>
      <c r="B36" s="37" t="s">
        <v>14</v>
      </c>
      <c r="C36" s="10" t="s">
        <v>30</v>
      </c>
      <c r="D36" s="38">
        <v>1</v>
      </c>
      <c r="E36" s="32">
        <v>8150</v>
      </c>
      <c r="F36" s="32">
        <f t="shared" si="0"/>
        <v>8150</v>
      </c>
      <c r="G36" s="34">
        <v>6890</v>
      </c>
      <c r="H36" s="34">
        <f t="shared" si="1"/>
        <v>6890</v>
      </c>
      <c r="I36" s="32">
        <v>5677</v>
      </c>
      <c r="J36" s="6">
        <f t="shared" si="2"/>
        <v>5677</v>
      </c>
      <c r="K36" s="20">
        <f t="shared" si="3"/>
        <v>5677</v>
      </c>
      <c r="L36" s="20">
        <f t="shared" si="4"/>
        <v>5677</v>
      </c>
      <c r="M36" s="12">
        <f t="shared" si="5"/>
        <v>6905.666666666667</v>
      </c>
      <c r="N36" s="12">
        <f t="shared" si="6"/>
        <v>1236.5744350152677</v>
      </c>
      <c r="O36" s="13">
        <f t="shared" si="7"/>
        <v>0.17906662668561099</v>
      </c>
    </row>
    <row r="37" spans="1:19" ht="44.25" customHeight="1" x14ac:dyDescent="0.25">
      <c r="A37" s="37">
        <v>29</v>
      </c>
      <c r="B37" s="37" t="s">
        <v>14</v>
      </c>
      <c r="C37" s="10" t="s">
        <v>28</v>
      </c>
      <c r="D37" s="38">
        <v>3</v>
      </c>
      <c r="E37" s="32">
        <v>11403</v>
      </c>
      <c r="F37" s="32">
        <f t="shared" si="0"/>
        <v>34209</v>
      </c>
      <c r="G37" s="34">
        <v>9530</v>
      </c>
      <c r="H37" s="34">
        <f t="shared" si="1"/>
        <v>28590</v>
      </c>
      <c r="I37" s="32">
        <v>7053</v>
      </c>
      <c r="J37" s="6">
        <f t="shared" si="2"/>
        <v>21159</v>
      </c>
      <c r="K37" s="20">
        <f t="shared" si="3"/>
        <v>7053</v>
      </c>
      <c r="L37" s="20">
        <f t="shared" si="4"/>
        <v>21159</v>
      </c>
      <c r="M37" s="12">
        <f t="shared" si="5"/>
        <v>9328.6666666666661</v>
      </c>
      <c r="N37" s="12">
        <f t="shared" si="6"/>
        <v>2181.9776198057871</v>
      </c>
      <c r="O37" s="13">
        <f t="shared" si="7"/>
        <v>0.23390026654103344</v>
      </c>
    </row>
    <row r="38" spans="1:19" ht="42.75" customHeight="1" x14ac:dyDescent="0.25">
      <c r="A38" s="37">
        <v>30</v>
      </c>
      <c r="B38" s="37" t="s">
        <v>15</v>
      </c>
      <c r="C38" s="10" t="s">
        <v>28</v>
      </c>
      <c r="D38" s="38">
        <v>2</v>
      </c>
      <c r="E38" s="32">
        <v>8778</v>
      </c>
      <c r="F38" s="32">
        <f t="shared" si="0"/>
        <v>17556</v>
      </c>
      <c r="G38" s="34">
        <v>5890</v>
      </c>
      <c r="H38" s="34">
        <f t="shared" si="1"/>
        <v>11780</v>
      </c>
      <c r="I38" s="32">
        <v>4832</v>
      </c>
      <c r="J38" s="6">
        <f t="shared" si="2"/>
        <v>9664</v>
      </c>
      <c r="K38" s="20">
        <f t="shared" si="3"/>
        <v>4832</v>
      </c>
      <c r="L38" s="20">
        <f t="shared" si="4"/>
        <v>9664</v>
      </c>
      <c r="M38" s="12">
        <f t="shared" si="5"/>
        <v>6500</v>
      </c>
      <c r="N38" s="12">
        <f t="shared" si="6"/>
        <v>2042.499449204332</v>
      </c>
      <c r="O38" s="13">
        <f t="shared" si="7"/>
        <v>0.31423068449297414</v>
      </c>
    </row>
    <row r="39" spans="1:19" ht="42.75" customHeight="1" x14ac:dyDescent="0.25">
      <c r="A39" s="37">
        <v>31</v>
      </c>
      <c r="B39" s="37" t="s">
        <v>14</v>
      </c>
      <c r="C39" s="10" t="s">
        <v>28</v>
      </c>
      <c r="D39" s="38">
        <v>2</v>
      </c>
      <c r="E39" s="32">
        <v>11403</v>
      </c>
      <c r="F39" s="32">
        <f t="shared" si="0"/>
        <v>22806</v>
      </c>
      <c r="G39" s="34">
        <v>9530</v>
      </c>
      <c r="H39" s="34">
        <f t="shared" si="1"/>
        <v>19060</v>
      </c>
      <c r="I39" s="32">
        <v>7053</v>
      </c>
      <c r="J39" s="6">
        <f t="shared" si="2"/>
        <v>14106</v>
      </c>
      <c r="K39" s="20">
        <f t="shared" si="3"/>
        <v>7053</v>
      </c>
      <c r="L39" s="20">
        <f t="shared" si="4"/>
        <v>14106</v>
      </c>
      <c r="M39" s="12">
        <f t="shared" si="5"/>
        <v>9328.6666666666661</v>
      </c>
      <c r="N39" s="12">
        <f t="shared" si="6"/>
        <v>2181.9776198057871</v>
      </c>
      <c r="O39" s="13">
        <f t="shared" si="7"/>
        <v>0.23390026654103344</v>
      </c>
    </row>
    <row r="40" spans="1:19" ht="42.75" customHeight="1" x14ac:dyDescent="0.25">
      <c r="A40" s="37">
        <v>32</v>
      </c>
      <c r="B40" s="37" t="s">
        <v>14</v>
      </c>
      <c r="C40" s="10" t="s">
        <v>29</v>
      </c>
      <c r="D40" s="38">
        <v>1</v>
      </c>
      <c r="E40" s="32">
        <v>11605</v>
      </c>
      <c r="F40" s="32">
        <f t="shared" si="0"/>
        <v>11605</v>
      </c>
      <c r="G40" s="34">
        <v>9660</v>
      </c>
      <c r="H40" s="34">
        <f t="shared" si="1"/>
        <v>9660</v>
      </c>
      <c r="I40" s="32">
        <v>7592</v>
      </c>
      <c r="J40" s="6">
        <f t="shared" si="2"/>
        <v>7592</v>
      </c>
      <c r="K40" s="20">
        <f t="shared" si="3"/>
        <v>7592</v>
      </c>
      <c r="L40" s="20">
        <f t="shared" si="4"/>
        <v>7592</v>
      </c>
      <c r="M40" s="12">
        <f t="shared" si="5"/>
        <v>9619</v>
      </c>
      <c r="N40" s="12">
        <f t="shared" si="6"/>
        <v>2006.8141418676519</v>
      </c>
      <c r="O40" s="13">
        <f t="shared" si="7"/>
        <v>0.20863022578933901</v>
      </c>
    </row>
    <row r="41" spans="1:19" ht="42.75" customHeight="1" x14ac:dyDescent="0.25">
      <c r="A41" s="37">
        <v>33</v>
      </c>
      <c r="B41" s="37" t="s">
        <v>14</v>
      </c>
      <c r="C41" s="10" t="s">
        <v>28</v>
      </c>
      <c r="D41" s="38">
        <v>2</v>
      </c>
      <c r="E41" s="32">
        <v>11403</v>
      </c>
      <c r="F41" s="32">
        <f t="shared" si="0"/>
        <v>22806</v>
      </c>
      <c r="G41" s="34">
        <v>9520</v>
      </c>
      <c r="H41" s="34">
        <f t="shared" si="1"/>
        <v>19040</v>
      </c>
      <c r="I41" s="32">
        <v>7053</v>
      </c>
      <c r="J41" s="6">
        <f t="shared" si="2"/>
        <v>14106</v>
      </c>
      <c r="K41" s="20">
        <f t="shared" si="3"/>
        <v>7053</v>
      </c>
      <c r="L41" s="20">
        <f t="shared" si="4"/>
        <v>14106</v>
      </c>
      <c r="M41" s="12">
        <f t="shared" si="5"/>
        <v>9325.3333333333339</v>
      </c>
      <c r="N41" s="12">
        <f t="shared" si="6"/>
        <v>2181.523855779104</v>
      </c>
      <c r="O41" s="13">
        <f t="shared" si="7"/>
        <v>0.23393521473181697</v>
      </c>
    </row>
    <row r="42" spans="1:19" ht="42.75" customHeight="1" x14ac:dyDescent="0.25">
      <c r="A42" s="37">
        <v>34</v>
      </c>
      <c r="B42" s="37" t="s">
        <v>14</v>
      </c>
      <c r="C42" s="10" t="s">
        <v>28</v>
      </c>
      <c r="D42" s="38">
        <v>1</v>
      </c>
      <c r="E42" s="32">
        <v>11403</v>
      </c>
      <c r="F42" s="32">
        <f t="shared" si="0"/>
        <v>11403</v>
      </c>
      <c r="G42" s="34">
        <v>9520</v>
      </c>
      <c r="H42" s="34">
        <f t="shared" si="1"/>
        <v>9520</v>
      </c>
      <c r="I42" s="32">
        <v>7053</v>
      </c>
      <c r="J42" s="6">
        <f t="shared" si="2"/>
        <v>7053</v>
      </c>
      <c r="K42" s="20">
        <f t="shared" si="3"/>
        <v>7053</v>
      </c>
      <c r="L42" s="20">
        <f t="shared" si="4"/>
        <v>7053</v>
      </c>
      <c r="M42" s="12">
        <f t="shared" si="5"/>
        <v>9325.3333333333339</v>
      </c>
      <c r="N42" s="12">
        <f t="shared" si="6"/>
        <v>2181.523855779104</v>
      </c>
      <c r="O42" s="13">
        <f t="shared" si="7"/>
        <v>0.23393521473181697</v>
      </c>
    </row>
    <row r="43" spans="1:19" s="9" customFormat="1" ht="42.75" customHeight="1" x14ac:dyDescent="0.25">
      <c r="A43" s="37">
        <v>35</v>
      </c>
      <c r="B43" s="37" t="s">
        <v>14</v>
      </c>
      <c r="C43" s="10" t="s">
        <v>29</v>
      </c>
      <c r="D43" s="38">
        <v>2</v>
      </c>
      <c r="E43" s="32">
        <v>11605</v>
      </c>
      <c r="F43" s="32">
        <f t="shared" si="0"/>
        <v>23210</v>
      </c>
      <c r="G43" s="34">
        <v>9660</v>
      </c>
      <c r="H43" s="34">
        <f t="shared" si="1"/>
        <v>19320</v>
      </c>
      <c r="I43" s="32">
        <v>7592</v>
      </c>
      <c r="J43" s="6">
        <f t="shared" si="2"/>
        <v>15184</v>
      </c>
      <c r="K43" s="20">
        <f t="shared" si="3"/>
        <v>7592</v>
      </c>
      <c r="L43" s="20">
        <f t="shared" si="4"/>
        <v>15184</v>
      </c>
      <c r="M43" s="12">
        <f t="shared" si="5"/>
        <v>9619</v>
      </c>
      <c r="N43" s="12">
        <f t="shared" si="6"/>
        <v>2006.8141418676519</v>
      </c>
      <c r="O43" s="13">
        <f t="shared" si="7"/>
        <v>0.20863022578933901</v>
      </c>
      <c r="P43" s="3"/>
      <c r="Q43" s="3"/>
      <c r="R43" s="3"/>
      <c r="S43" s="3"/>
    </row>
    <row r="44" spans="1:19" s="9" customFormat="1" ht="42.75" customHeight="1" x14ac:dyDescent="0.25">
      <c r="A44" s="37">
        <v>36</v>
      </c>
      <c r="B44" s="37" t="s">
        <v>14</v>
      </c>
      <c r="C44" s="10" t="s">
        <v>29</v>
      </c>
      <c r="D44" s="38">
        <v>2</v>
      </c>
      <c r="E44" s="32">
        <v>11605</v>
      </c>
      <c r="F44" s="32">
        <f t="shared" si="0"/>
        <v>23210</v>
      </c>
      <c r="G44" s="34">
        <v>9660</v>
      </c>
      <c r="H44" s="34">
        <f t="shared" si="1"/>
        <v>19320</v>
      </c>
      <c r="I44" s="32">
        <v>7592</v>
      </c>
      <c r="J44" s="6">
        <f t="shared" si="2"/>
        <v>15184</v>
      </c>
      <c r="K44" s="20">
        <f t="shared" si="3"/>
        <v>7592</v>
      </c>
      <c r="L44" s="20">
        <f t="shared" si="4"/>
        <v>15184</v>
      </c>
      <c r="M44" s="12">
        <f t="shared" si="5"/>
        <v>9619</v>
      </c>
      <c r="N44" s="12">
        <f t="shared" si="6"/>
        <v>2006.8141418676519</v>
      </c>
      <c r="O44" s="13">
        <f t="shared" si="7"/>
        <v>0.20863022578933901</v>
      </c>
      <c r="P44" s="3"/>
      <c r="Q44" s="3"/>
      <c r="R44" s="3"/>
      <c r="S44" s="3"/>
    </row>
    <row r="45" spans="1:19" ht="42.75" customHeight="1" x14ac:dyDescent="0.25">
      <c r="A45" s="37">
        <v>37</v>
      </c>
      <c r="B45" s="37" t="s">
        <v>14</v>
      </c>
      <c r="C45" s="10" t="s">
        <v>29</v>
      </c>
      <c r="D45" s="38">
        <v>2</v>
      </c>
      <c r="E45" s="32">
        <v>11605</v>
      </c>
      <c r="F45" s="32">
        <f t="shared" si="0"/>
        <v>23210</v>
      </c>
      <c r="G45" s="34">
        <v>9660</v>
      </c>
      <c r="H45" s="34">
        <f t="shared" si="1"/>
        <v>19320</v>
      </c>
      <c r="I45" s="32">
        <v>7592</v>
      </c>
      <c r="J45" s="6">
        <f t="shared" si="2"/>
        <v>15184</v>
      </c>
      <c r="K45" s="20">
        <f t="shared" si="3"/>
        <v>7592</v>
      </c>
      <c r="L45" s="20">
        <f t="shared" si="4"/>
        <v>15184</v>
      </c>
      <c r="M45" s="12">
        <f t="shared" si="5"/>
        <v>9619</v>
      </c>
      <c r="N45" s="12">
        <f t="shared" si="6"/>
        <v>2006.8141418676519</v>
      </c>
      <c r="O45" s="13">
        <f t="shared" si="7"/>
        <v>0.20863022578933901</v>
      </c>
    </row>
    <row r="46" spans="1:19" ht="42.75" customHeight="1" x14ac:dyDescent="0.25">
      <c r="A46" s="37">
        <v>38</v>
      </c>
      <c r="B46" s="37" t="s">
        <v>14</v>
      </c>
      <c r="C46" s="10" t="s">
        <v>29</v>
      </c>
      <c r="D46" s="38">
        <v>4</v>
      </c>
      <c r="E46" s="32">
        <v>11605</v>
      </c>
      <c r="F46" s="32">
        <f t="shared" si="0"/>
        <v>46420</v>
      </c>
      <c r="G46" s="34">
        <v>9660</v>
      </c>
      <c r="H46" s="34">
        <f t="shared" si="1"/>
        <v>38640</v>
      </c>
      <c r="I46" s="32">
        <v>7592</v>
      </c>
      <c r="J46" s="6">
        <f t="shared" si="2"/>
        <v>30368</v>
      </c>
      <c r="K46" s="20">
        <f t="shared" si="3"/>
        <v>7592</v>
      </c>
      <c r="L46" s="20">
        <f t="shared" si="4"/>
        <v>30368</v>
      </c>
      <c r="M46" s="12">
        <f t="shared" si="5"/>
        <v>9619</v>
      </c>
      <c r="N46" s="12">
        <f t="shared" si="6"/>
        <v>2006.8141418676519</v>
      </c>
      <c r="O46" s="13">
        <f t="shared" si="7"/>
        <v>0.20863022578933901</v>
      </c>
    </row>
    <row r="47" spans="1:19" ht="42.75" customHeight="1" x14ac:dyDescent="0.25">
      <c r="A47" s="37">
        <v>39</v>
      </c>
      <c r="B47" s="37" t="s">
        <v>14</v>
      </c>
      <c r="C47" s="10" t="s">
        <v>27</v>
      </c>
      <c r="D47" s="38">
        <v>2</v>
      </c>
      <c r="E47" s="33">
        <v>0</v>
      </c>
      <c r="F47" s="33">
        <f t="shared" si="0"/>
        <v>0</v>
      </c>
      <c r="G47" s="34">
        <v>7170</v>
      </c>
      <c r="H47" s="34">
        <f t="shared" si="1"/>
        <v>14340</v>
      </c>
      <c r="I47" s="32">
        <v>5677</v>
      </c>
      <c r="J47" s="6">
        <f t="shared" si="2"/>
        <v>11354</v>
      </c>
      <c r="K47" s="20">
        <f t="shared" si="3"/>
        <v>0</v>
      </c>
      <c r="L47" s="20">
        <f>MIN(H47,J47)</f>
        <v>11354</v>
      </c>
      <c r="M47" s="12">
        <f>AVERAGE(G47,I47)</f>
        <v>6423.5</v>
      </c>
      <c r="N47" s="12">
        <f>_xlfn.STDEV.S(G47,I47)</f>
        <v>1055.7104243115155</v>
      </c>
      <c r="O47" s="13">
        <f t="shared" si="7"/>
        <v>0.16435127645543948</v>
      </c>
    </row>
    <row r="48" spans="1:19" ht="42.75" customHeight="1" x14ac:dyDescent="0.25">
      <c r="A48" s="37">
        <v>40</v>
      </c>
      <c r="B48" s="37" t="s">
        <v>15</v>
      </c>
      <c r="C48" s="10" t="s">
        <v>28</v>
      </c>
      <c r="D48" s="38">
        <v>1</v>
      </c>
      <c r="E48" s="32">
        <v>8778</v>
      </c>
      <c r="F48" s="32">
        <f t="shared" si="0"/>
        <v>8778</v>
      </c>
      <c r="G48" s="34">
        <v>5890</v>
      </c>
      <c r="H48" s="34">
        <f t="shared" si="1"/>
        <v>5890</v>
      </c>
      <c r="I48" s="32">
        <v>4832</v>
      </c>
      <c r="J48" s="6">
        <f t="shared" si="2"/>
        <v>4832</v>
      </c>
      <c r="K48" s="20">
        <f t="shared" si="3"/>
        <v>4832</v>
      </c>
      <c r="L48" s="20">
        <f t="shared" si="4"/>
        <v>4832</v>
      </c>
      <c r="M48" s="12">
        <f t="shared" si="5"/>
        <v>6500</v>
      </c>
      <c r="N48" s="12">
        <f t="shared" si="6"/>
        <v>2042.499449204332</v>
      </c>
      <c r="O48" s="13">
        <f t="shared" si="7"/>
        <v>0.31423068449297414</v>
      </c>
    </row>
    <row r="49" spans="1:15" ht="42.75" customHeight="1" x14ac:dyDescent="0.25">
      <c r="A49" s="37">
        <v>41</v>
      </c>
      <c r="B49" s="37" t="s">
        <v>14</v>
      </c>
      <c r="C49" s="10" t="s">
        <v>28</v>
      </c>
      <c r="D49" s="38">
        <v>3</v>
      </c>
      <c r="E49" s="32">
        <v>11403</v>
      </c>
      <c r="F49" s="32">
        <f t="shared" si="0"/>
        <v>34209</v>
      </c>
      <c r="G49" s="34">
        <v>9530</v>
      </c>
      <c r="H49" s="34">
        <f t="shared" si="1"/>
        <v>28590</v>
      </c>
      <c r="I49" s="32">
        <v>7053</v>
      </c>
      <c r="J49" s="6">
        <f t="shared" si="2"/>
        <v>21159</v>
      </c>
      <c r="K49" s="20">
        <f t="shared" si="3"/>
        <v>7053</v>
      </c>
      <c r="L49" s="20">
        <f t="shared" si="4"/>
        <v>21159</v>
      </c>
      <c r="M49" s="12">
        <f t="shared" si="5"/>
        <v>9328.6666666666661</v>
      </c>
      <c r="N49" s="12">
        <f t="shared" si="6"/>
        <v>2181.9776198057871</v>
      </c>
      <c r="O49" s="13">
        <f t="shared" si="7"/>
        <v>0.23390026654103344</v>
      </c>
    </row>
    <row r="50" spans="1:15" ht="42.75" customHeight="1" x14ac:dyDescent="0.25">
      <c r="A50" s="37">
        <v>42</v>
      </c>
      <c r="B50" s="37" t="s">
        <v>14</v>
      </c>
      <c r="C50" s="10" t="s">
        <v>29</v>
      </c>
      <c r="D50" s="38">
        <v>3</v>
      </c>
      <c r="E50" s="32">
        <v>11605</v>
      </c>
      <c r="F50" s="32">
        <f t="shared" si="0"/>
        <v>34815</v>
      </c>
      <c r="G50" s="34">
        <v>9660</v>
      </c>
      <c r="H50" s="34">
        <f t="shared" si="1"/>
        <v>28980</v>
      </c>
      <c r="I50" s="32">
        <v>7592</v>
      </c>
      <c r="J50" s="6">
        <f t="shared" si="2"/>
        <v>22776</v>
      </c>
      <c r="K50" s="20">
        <f t="shared" si="3"/>
        <v>7592</v>
      </c>
      <c r="L50" s="20">
        <f t="shared" si="4"/>
        <v>22776</v>
      </c>
      <c r="M50" s="12">
        <f t="shared" si="5"/>
        <v>9619</v>
      </c>
      <c r="N50" s="12">
        <f t="shared" si="6"/>
        <v>2006.8141418676519</v>
      </c>
      <c r="O50" s="13">
        <f t="shared" si="7"/>
        <v>0.20863022578933901</v>
      </c>
    </row>
    <row r="51" spans="1:15" ht="45.75" customHeight="1" x14ac:dyDescent="0.25">
      <c r="A51" s="37">
        <v>43</v>
      </c>
      <c r="B51" s="37" t="s">
        <v>14</v>
      </c>
      <c r="C51" s="10" t="s">
        <v>29</v>
      </c>
      <c r="D51" s="38">
        <v>3</v>
      </c>
      <c r="E51" s="32">
        <v>11605</v>
      </c>
      <c r="F51" s="32">
        <f t="shared" si="0"/>
        <v>34815</v>
      </c>
      <c r="G51" s="34">
        <v>9660</v>
      </c>
      <c r="H51" s="34">
        <f t="shared" si="1"/>
        <v>28980</v>
      </c>
      <c r="I51" s="32">
        <v>7592</v>
      </c>
      <c r="J51" s="6">
        <f t="shared" si="2"/>
        <v>22776</v>
      </c>
      <c r="K51" s="20">
        <f t="shared" si="3"/>
        <v>7592</v>
      </c>
      <c r="L51" s="20">
        <f t="shared" si="4"/>
        <v>22776</v>
      </c>
      <c r="M51" s="12">
        <f t="shared" si="5"/>
        <v>9619</v>
      </c>
      <c r="N51" s="12">
        <f t="shared" si="6"/>
        <v>2006.8141418676519</v>
      </c>
      <c r="O51" s="13">
        <f t="shared" si="7"/>
        <v>0.20863022578933901</v>
      </c>
    </row>
    <row r="52" spans="1:15" ht="45.75" customHeight="1" x14ac:dyDescent="0.25">
      <c r="A52" s="37">
        <v>44</v>
      </c>
      <c r="B52" s="37" t="s">
        <v>14</v>
      </c>
      <c r="C52" s="10" t="s">
        <v>29</v>
      </c>
      <c r="D52" s="38">
        <v>3</v>
      </c>
      <c r="E52" s="32">
        <v>11605</v>
      </c>
      <c r="F52" s="32">
        <f t="shared" si="0"/>
        <v>34815</v>
      </c>
      <c r="G52" s="34">
        <v>9660</v>
      </c>
      <c r="H52" s="34">
        <f t="shared" si="1"/>
        <v>28980</v>
      </c>
      <c r="I52" s="32">
        <v>7592</v>
      </c>
      <c r="J52" s="6">
        <f t="shared" si="2"/>
        <v>22776</v>
      </c>
      <c r="K52" s="20">
        <f t="shared" si="3"/>
        <v>7592</v>
      </c>
      <c r="L52" s="20">
        <f t="shared" si="4"/>
        <v>22776</v>
      </c>
      <c r="M52" s="12">
        <f t="shared" si="5"/>
        <v>9619</v>
      </c>
      <c r="N52" s="12">
        <f t="shared" si="6"/>
        <v>2006.8141418676519</v>
      </c>
      <c r="O52" s="13">
        <f t="shared" si="7"/>
        <v>0.20863022578933901</v>
      </c>
    </row>
    <row r="53" spans="1:15" ht="45.75" customHeight="1" x14ac:dyDescent="0.25">
      <c r="A53" s="37">
        <v>45</v>
      </c>
      <c r="B53" s="37" t="s">
        <v>14</v>
      </c>
      <c r="C53" s="10" t="s">
        <v>29</v>
      </c>
      <c r="D53" s="38">
        <v>1</v>
      </c>
      <c r="E53" s="32">
        <v>11605</v>
      </c>
      <c r="F53" s="32">
        <f t="shared" si="0"/>
        <v>11605</v>
      </c>
      <c r="G53" s="34">
        <v>9660</v>
      </c>
      <c r="H53" s="34">
        <f t="shared" si="1"/>
        <v>9660</v>
      </c>
      <c r="I53" s="32">
        <v>7592</v>
      </c>
      <c r="J53" s="6">
        <f t="shared" si="2"/>
        <v>7592</v>
      </c>
      <c r="K53" s="20">
        <f t="shared" si="3"/>
        <v>7592</v>
      </c>
      <c r="L53" s="20">
        <f t="shared" si="4"/>
        <v>7592</v>
      </c>
      <c r="M53" s="12">
        <f t="shared" si="5"/>
        <v>9619</v>
      </c>
      <c r="N53" s="12">
        <f t="shared" si="6"/>
        <v>2006.8141418676519</v>
      </c>
      <c r="O53" s="13">
        <f t="shared" si="7"/>
        <v>0.20863022578933901</v>
      </c>
    </row>
    <row r="54" spans="1:15" ht="45.75" customHeight="1" x14ac:dyDescent="0.25">
      <c r="A54" s="37">
        <v>46</v>
      </c>
      <c r="B54" s="37" t="s">
        <v>14</v>
      </c>
      <c r="C54" s="10" t="s">
        <v>30</v>
      </c>
      <c r="D54" s="38">
        <v>2</v>
      </c>
      <c r="E54" s="32">
        <v>8150</v>
      </c>
      <c r="F54" s="32">
        <f t="shared" si="0"/>
        <v>16300</v>
      </c>
      <c r="G54" s="34">
        <v>7170</v>
      </c>
      <c r="H54" s="34">
        <f t="shared" si="1"/>
        <v>14340</v>
      </c>
      <c r="I54" s="32">
        <v>5677</v>
      </c>
      <c r="J54" s="6">
        <f t="shared" si="2"/>
        <v>11354</v>
      </c>
      <c r="K54" s="20">
        <f t="shared" si="3"/>
        <v>5677</v>
      </c>
      <c r="L54" s="20">
        <f t="shared" si="4"/>
        <v>11354</v>
      </c>
      <c r="M54" s="12">
        <f t="shared" si="5"/>
        <v>6999</v>
      </c>
      <c r="N54" s="12">
        <f t="shared" si="6"/>
        <v>1245.336500709748</v>
      </c>
      <c r="O54" s="13">
        <f t="shared" si="7"/>
        <v>0.177930633048971</v>
      </c>
    </row>
    <row r="55" spans="1:15" ht="45.75" customHeight="1" x14ac:dyDescent="0.25">
      <c r="A55" s="37">
        <v>47</v>
      </c>
      <c r="B55" s="37" t="s">
        <v>14</v>
      </c>
      <c r="C55" s="10" t="s">
        <v>29</v>
      </c>
      <c r="D55" s="38">
        <v>4</v>
      </c>
      <c r="E55" s="32">
        <v>11605</v>
      </c>
      <c r="F55" s="32">
        <f t="shared" si="0"/>
        <v>46420</v>
      </c>
      <c r="G55" s="34">
        <v>9660</v>
      </c>
      <c r="H55" s="34">
        <f t="shared" si="1"/>
        <v>38640</v>
      </c>
      <c r="I55" s="32">
        <v>7592</v>
      </c>
      <c r="J55" s="6">
        <f t="shared" si="2"/>
        <v>30368</v>
      </c>
      <c r="K55" s="20">
        <f t="shared" si="3"/>
        <v>7592</v>
      </c>
      <c r="L55" s="20">
        <f t="shared" si="4"/>
        <v>30368</v>
      </c>
      <c r="M55" s="12">
        <f t="shared" si="5"/>
        <v>9619</v>
      </c>
      <c r="N55" s="12">
        <f t="shared" si="6"/>
        <v>2006.8141418676519</v>
      </c>
      <c r="O55" s="13">
        <f t="shared" si="7"/>
        <v>0.20863022578933901</v>
      </c>
    </row>
    <row r="56" spans="1:15" ht="45.75" customHeight="1" x14ac:dyDescent="0.25">
      <c r="A56" s="37">
        <v>48</v>
      </c>
      <c r="B56" s="37" t="s">
        <v>15</v>
      </c>
      <c r="C56" s="10" t="s">
        <v>22</v>
      </c>
      <c r="D56" s="38">
        <v>2</v>
      </c>
      <c r="E56" s="32">
        <v>8999</v>
      </c>
      <c r="F56" s="32">
        <f t="shared" si="0"/>
        <v>17998</v>
      </c>
      <c r="G56" s="34">
        <v>6060</v>
      </c>
      <c r="H56" s="34">
        <f t="shared" si="1"/>
        <v>12120</v>
      </c>
      <c r="I56" s="32">
        <v>5047</v>
      </c>
      <c r="J56" s="6">
        <f t="shared" si="2"/>
        <v>10094</v>
      </c>
      <c r="K56" s="20">
        <f t="shared" si="3"/>
        <v>5047</v>
      </c>
      <c r="L56" s="20">
        <f t="shared" si="4"/>
        <v>10094</v>
      </c>
      <c r="M56" s="12">
        <f t="shared" si="5"/>
        <v>6702</v>
      </c>
      <c r="N56" s="12">
        <f t="shared" si="6"/>
        <v>2052.7296461053998</v>
      </c>
      <c r="O56" s="13">
        <f t="shared" si="7"/>
        <v>0.30628613042455982</v>
      </c>
    </row>
    <row r="57" spans="1:15" ht="18" customHeight="1" x14ac:dyDescent="0.25">
      <c r="A57" s="39"/>
      <c r="B57" s="40" t="s">
        <v>34</v>
      </c>
      <c r="C57" s="41"/>
      <c r="D57" s="38">
        <f>SUM(D9:D56)</f>
        <v>117</v>
      </c>
      <c r="E57" s="27"/>
      <c r="F57" s="28">
        <f>SUM(F9:F56)</f>
        <v>1081537</v>
      </c>
      <c r="G57" s="33"/>
      <c r="H57" s="33">
        <f>SUM(H9:H56)</f>
        <v>943500</v>
      </c>
      <c r="I57" s="27"/>
      <c r="J57" s="27">
        <f>SUM(J9:J56)</f>
        <v>742532</v>
      </c>
      <c r="K57" s="27"/>
      <c r="L57" s="27">
        <f>SUM(L9:L56)</f>
        <v>742532</v>
      </c>
      <c r="M57" s="7"/>
      <c r="N57" s="7"/>
      <c r="O57" s="7"/>
    </row>
    <row r="58" spans="1:15" ht="18" customHeight="1" x14ac:dyDescent="0.25"/>
    <row r="59" spans="1:15" ht="18" customHeight="1" x14ac:dyDescent="0.25"/>
    <row r="60" spans="1:15" ht="18" customHeight="1" x14ac:dyDescent="0.25"/>
    <row r="63" spans="1:15" x14ac:dyDescent="0.25">
      <c r="D63" s="23"/>
      <c r="E63" s="17"/>
      <c r="F63" s="2"/>
      <c r="G63" s="2"/>
      <c r="H63" s="2"/>
      <c r="I63" s="2"/>
      <c r="J63" s="2"/>
    </row>
    <row r="64" spans="1:15" x14ac:dyDescent="0.25">
      <c r="F64" s="15"/>
      <c r="G64" s="15"/>
      <c r="H64" s="15"/>
      <c r="I64" s="15"/>
      <c r="J64" s="15"/>
    </row>
    <row r="65" spans="4:11" x14ac:dyDescent="0.25">
      <c r="F65" s="15"/>
      <c r="G65" s="15"/>
      <c r="H65" s="15"/>
      <c r="I65" s="15"/>
      <c r="J65" s="15"/>
    </row>
    <row r="67" spans="4:11" x14ac:dyDescent="0.25">
      <c r="D67" s="16"/>
      <c r="E67" s="16"/>
      <c r="F67" s="14"/>
      <c r="G67" s="11"/>
      <c r="H67" s="11"/>
      <c r="I67" s="11"/>
      <c r="J67" s="11"/>
    </row>
    <row r="68" spans="4:11" x14ac:dyDescent="0.25">
      <c r="D68" s="16"/>
      <c r="E68" s="16"/>
      <c r="F68" s="14"/>
      <c r="G68" s="11"/>
      <c r="H68" s="11"/>
      <c r="I68" s="11"/>
      <c r="J68" s="11"/>
    </row>
    <row r="69" spans="4:11" x14ac:dyDescent="0.25">
      <c r="D69" s="16"/>
      <c r="E69" s="16"/>
      <c r="F69" s="14"/>
      <c r="G69" s="11"/>
      <c r="H69" s="11"/>
      <c r="I69" s="11"/>
      <c r="J69" s="11"/>
    </row>
    <row r="70" spans="4:11" x14ac:dyDescent="0.25">
      <c r="D70" s="16"/>
      <c r="E70" s="16"/>
      <c r="F70" s="14"/>
      <c r="G70" s="11"/>
      <c r="H70" s="11"/>
      <c r="I70" s="11"/>
      <c r="J70" s="11"/>
      <c r="K70" s="11"/>
    </row>
    <row r="71" spans="4:11" x14ac:dyDescent="0.25">
      <c r="D71" s="16"/>
      <c r="E71" s="16"/>
      <c r="F71" s="14"/>
      <c r="G71" s="11"/>
      <c r="H71" s="11"/>
      <c r="I71" s="11"/>
      <c r="J71" s="11"/>
    </row>
    <row r="72" spans="4:11" x14ac:dyDescent="0.25">
      <c r="D72" s="16"/>
      <c r="E72" s="16"/>
      <c r="F72" s="14"/>
      <c r="G72" s="11"/>
      <c r="H72" s="11"/>
      <c r="I72" s="11"/>
      <c r="J72" s="11"/>
    </row>
    <row r="73" spans="4:11" x14ac:dyDescent="0.25">
      <c r="D73" s="16"/>
      <c r="E73" s="16"/>
      <c r="F73" s="14"/>
      <c r="G73" s="11"/>
      <c r="H73" s="11"/>
      <c r="I73" s="11"/>
      <c r="J73" s="11"/>
    </row>
    <row r="74" spans="4:11" x14ac:dyDescent="0.25">
      <c r="D74" s="16"/>
      <c r="E74" s="16"/>
      <c r="F74" s="14"/>
      <c r="G74" s="11"/>
      <c r="H74" s="11"/>
      <c r="I74" s="11"/>
      <c r="J74" s="11"/>
    </row>
    <row r="75" spans="4:11" x14ac:dyDescent="0.25">
      <c r="D75" s="16"/>
      <c r="E75" s="16"/>
      <c r="F75" s="14"/>
      <c r="G75" s="11"/>
      <c r="H75" s="11"/>
      <c r="I75" s="11"/>
      <c r="J75" s="11"/>
    </row>
    <row r="76" spans="4:11" x14ac:dyDescent="0.25">
      <c r="D76" s="16"/>
      <c r="E76" s="16"/>
      <c r="F76" s="14"/>
      <c r="G76" s="11"/>
      <c r="H76" s="11"/>
      <c r="I76" s="11"/>
      <c r="J76" s="11"/>
    </row>
    <row r="77" spans="4:11" x14ac:dyDescent="0.25">
      <c r="D77" s="16"/>
      <c r="E77" s="16"/>
      <c r="F77" s="14"/>
      <c r="G77" s="11"/>
      <c r="H77" s="11"/>
      <c r="I77" s="11"/>
      <c r="J77" s="11"/>
    </row>
    <row r="78" spans="4:11" x14ac:dyDescent="0.25">
      <c r="D78" s="16"/>
      <c r="E78" s="16"/>
      <c r="F78" s="14"/>
      <c r="G78" s="11"/>
      <c r="H78" s="11"/>
      <c r="I78" s="11"/>
      <c r="J78" s="11"/>
    </row>
    <row r="79" spans="4:11" x14ac:dyDescent="0.25">
      <c r="D79" s="16"/>
      <c r="E79" s="16"/>
      <c r="F79" s="14"/>
      <c r="G79" s="11"/>
      <c r="H79" s="11"/>
      <c r="I79" s="11"/>
      <c r="J79" s="11"/>
    </row>
    <row r="80" spans="4:11" x14ac:dyDescent="0.25">
      <c r="D80" s="16"/>
      <c r="E80" s="16"/>
      <c r="F80" s="14"/>
      <c r="G80" s="11"/>
      <c r="H80" s="11"/>
      <c r="I80" s="11"/>
      <c r="J80" s="11"/>
    </row>
    <row r="81" spans="4:10" x14ac:dyDescent="0.25">
      <c r="D81" s="16"/>
      <c r="E81" s="16"/>
      <c r="F81" s="14"/>
      <c r="G81" s="11"/>
      <c r="H81" s="11"/>
      <c r="I81" s="11"/>
      <c r="J81" s="11"/>
    </row>
    <row r="82" spans="4:10" x14ac:dyDescent="0.25">
      <c r="D82" s="18"/>
      <c r="E82" s="18"/>
      <c r="F82" s="14"/>
      <c r="G82" s="11"/>
      <c r="H82" s="11"/>
      <c r="I82" s="11"/>
      <c r="J82" s="11"/>
    </row>
    <row r="83" spans="4:10" x14ac:dyDescent="0.25">
      <c r="D83" s="18"/>
      <c r="E83" s="18"/>
      <c r="F83" s="14"/>
      <c r="G83" s="11"/>
      <c r="H83" s="11"/>
      <c r="I83" s="11"/>
      <c r="J83" s="11"/>
    </row>
    <row r="84" spans="4:10" x14ac:dyDescent="0.25">
      <c r="D84" s="18"/>
      <c r="E84" s="18"/>
      <c r="F84" s="14"/>
      <c r="G84" s="11"/>
      <c r="H84" s="11"/>
      <c r="I84" s="11"/>
      <c r="J84" s="11"/>
    </row>
    <row r="85" spans="4:10" x14ac:dyDescent="0.25">
      <c r="D85" s="18"/>
      <c r="E85" s="18"/>
      <c r="F85" s="14"/>
      <c r="G85" s="11"/>
      <c r="H85" s="11"/>
      <c r="I85" s="11"/>
      <c r="J85" s="11"/>
    </row>
    <row r="86" spans="4:10" x14ac:dyDescent="0.25">
      <c r="D86" s="18"/>
      <c r="E86" s="18"/>
      <c r="F86" s="14"/>
      <c r="G86" s="11"/>
      <c r="H86" s="11"/>
      <c r="I86" s="11"/>
      <c r="J86" s="11"/>
    </row>
    <row r="87" spans="4:10" x14ac:dyDescent="0.25">
      <c r="F87" s="14"/>
      <c r="G87" s="11"/>
      <c r="H87" s="11"/>
      <c r="I87" s="11"/>
      <c r="J87" s="11"/>
    </row>
    <row r="108" spans="12:14" x14ac:dyDescent="0.25">
      <c r="L108" s="11"/>
      <c r="N108" s="11"/>
    </row>
  </sheetData>
  <mergeCells count="9">
    <mergeCell ref="M5:O6"/>
    <mergeCell ref="L5:L6"/>
    <mergeCell ref="K5:K6"/>
    <mergeCell ref="D3:J3"/>
    <mergeCell ref="A1:B1"/>
    <mergeCell ref="E5:J5"/>
    <mergeCell ref="E6:F6"/>
    <mergeCell ref="G6:H6"/>
    <mergeCell ref="I6:J6"/>
  </mergeCells>
  <phoneticPr fontId="4" type="noConversion"/>
  <pageMargins left="0.7" right="0.7" top="0.75" bottom="0.75" header="0.3" footer="0.3"/>
  <pageSetup paperSize="9" scale="38" fitToHeight="0" orientation="landscape" r:id="rId1"/>
  <ignoredErrors>
    <ignoredError sqref="M24:N24 M31:N31 M47:N4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ПК</dc:creator>
  <cp:lastModifiedBy>Нечухаев Владислав Григорьевич</cp:lastModifiedBy>
  <cp:lastPrinted>2025-02-13T09:02:34Z</cp:lastPrinted>
  <dcterms:created xsi:type="dcterms:W3CDTF">2023-12-20T07:30:33Z</dcterms:created>
  <dcterms:modified xsi:type="dcterms:W3CDTF">2026-10-07T04:11:01Z</dcterms:modified>
</cp:coreProperties>
</file>