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1 ЭКСПЛУАТАЦИЯ\2026\0077-КОРП ДКУ-2026-ВолГЭС СО с МСП 1 ур\из 1С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НМЦ'!$A$1:$Z$26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9" i="1" l="1"/>
  <c r="K19" i="1"/>
  <c r="G19" i="1"/>
  <c r="M19" i="1" s="1"/>
  <c r="F19" i="1"/>
  <c r="E19" i="1"/>
  <c r="D19" i="1"/>
  <c r="C19" i="1"/>
  <c r="Z18" i="1"/>
  <c r="M18" i="1"/>
  <c r="K18" i="1"/>
  <c r="G18" i="1"/>
  <c r="F18" i="1"/>
  <c r="E18" i="1"/>
  <c r="D18" i="1"/>
  <c r="C18" i="1"/>
  <c r="Z17" i="1"/>
  <c r="M17" i="1"/>
  <c r="K17" i="1"/>
  <c r="G17" i="1"/>
  <c r="F17" i="1"/>
  <c r="E17" i="1"/>
  <c r="D17" i="1"/>
  <c r="C17" i="1"/>
  <c r="Z16" i="1"/>
  <c r="M16" i="1"/>
  <c r="K16" i="1"/>
  <c r="G16" i="1"/>
  <c r="F16" i="1"/>
  <c r="E16" i="1"/>
  <c r="D16" i="1"/>
  <c r="C16" i="1"/>
  <c r="Z15" i="1"/>
  <c r="M15" i="1"/>
  <c r="K15" i="1"/>
  <c r="G15" i="1"/>
  <c r="F15" i="1"/>
  <c r="E15" i="1"/>
  <c r="D15" i="1"/>
  <c r="C15" i="1"/>
  <c r="Z14" i="1"/>
  <c r="Z20" i="1" s="1"/>
  <c r="M14" i="1"/>
  <c r="K14" i="1"/>
  <c r="G14" i="1"/>
  <c r="F14" i="1"/>
  <c r="E14" i="1"/>
  <c r="D14" i="1"/>
  <c r="C14" i="1"/>
  <c r="Z21" i="1" l="1"/>
  <c r="Z22" i="1" s="1"/>
  <c r="M20" i="1"/>
  <c r="M21" i="1" l="1"/>
  <c r="M22" i="1" s="1"/>
</calcChain>
</file>

<file path=xl/sharedStrings.xml><?xml version="1.0" encoding="utf-8"?>
<sst xmlns="http://schemas.openxmlformats.org/spreadsheetml/2006/main" count="106" uniqueCount="61">
  <si>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</si>
  <si>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</si>
  <si>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</si>
  <si>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</si>
  <si>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</si>
  <si>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</si>
  <si>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</si>
  <si>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</si>
  <si>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</si>
  <si>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</si>
  <si>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</si>
  <si>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</si>
  <si>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</si>
  <si>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</si>
  <si>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</si>
  <si>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</si>
  <si>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</si>
  <si>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</si>
  <si>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</si>
  <si>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</si>
  <si>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</si>
  <si>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</si>
  <si>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</si>
  <si>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</si>
  <si>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</si>
  <si>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</si>
  <si>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Демонтаж подъемных сооружений (краны), не пригодных к эксплуатации</t>
  </si>
  <si>
    <t>Национальный режим предоставляется</t>
  </si>
  <si>
    <t xml:space="preserve">43.11.10.000 </t>
  </si>
  <si>
    <t>усл. единиц</t>
  </si>
  <si>
    <t>не применимо</t>
  </si>
  <si>
    <t xml:space="preserve"> -</t>
  </si>
  <si>
    <t>2.</t>
  </si>
  <si>
    <t>Демонтаж подъемных сооружений (катучие устройства), не пригодных к эксплуатации</t>
  </si>
  <si>
    <t>3.</t>
  </si>
  <si>
    <t>Разборка электрических двигателей  мостовых кранов и извлечение цветных металлов</t>
  </si>
  <si>
    <t>шт.</t>
  </si>
  <si>
    <t>4.</t>
  </si>
  <si>
    <t>Разборка электрических двигателей  катучих устройств и извлечение цветных металлов</t>
  </si>
  <si>
    <t>5.</t>
  </si>
  <si>
    <t>Командировочные расходы</t>
  </si>
  <si>
    <t>6.</t>
  </si>
  <si>
    <t>Непредвиденные затраты для объектов капитального строительства производственного назначения, линейных объектов - 3%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</si>
  <si>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</si>
  <si>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</si>
  <si>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</si>
  <si>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</si>
  <si>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</si>
  <si>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</si>
  <si>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</si>
  <si>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</si>
  <si>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</si>
  <si>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</si>
  <si>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</si>
  <si>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</si>
  <si>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</si>
  <si>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</si>
  <si>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столбцы 6, 7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</si>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</sst>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9" fontId="3" fillId="3" borderId="9" xfId="0" applyNumberFormat="1" applyFont="1" applyFill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1" fillId="0" borderId="0" xfId="0" applyFont="1"/>
    <xf numFmtId="0" fontId="1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0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6"/>
  <sheetViews>
    <sheetView showGridLines="0" tabSelected="1" view="pageBreakPreview" topLeftCell="S13" zoomScale="70" zoomScaleNormal="70" zoomScalePageLayoutView="70" workbookViewId="0">
      <selection activeCell="L21" sqref="L21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39.42578125" style="1" customWidth="1"/>
    <col min="5" max="5" width="42.42578125" style="1" customWidth="1"/>
    <col min="6" max="7" width="14.5703125" style="1" customWidth="1"/>
    <col min="8" max="8" width="27.85546875" style="1" customWidth="1"/>
    <col min="9" max="9" width="40.5703125" style="1" customWidth="1"/>
    <col min="10" max="10" width="28.85546875" style="1" customWidth="1"/>
    <col min="11" max="13" width="18.5703125" style="1"/>
    <col min="14" max="16" width="4.5703125" style="1" customWidth="1"/>
    <col min="17" max="17" width="6.5703125" style="1" customWidth="1"/>
    <col min="18" max="18" width="55.5703125" style="1" customWidth="1"/>
    <col min="19" max="19" width="70.5703125" style="1" customWidth="1"/>
    <col min="20" max="20" width="24.5703125" style="1" customWidth="1"/>
    <col min="21" max="21" width="14.7109375" style="1" customWidth="1"/>
    <col min="22" max="22" width="15.28515625" style="1" customWidth="1"/>
    <col min="23" max="23" width="39.28515625" style="1" customWidth="1"/>
    <col min="24" max="24" width="24.42578125" style="1" customWidth="1"/>
    <col min="25" max="26" width="20.5703125" style="1" customWidth="1"/>
    <col min="27" max="16384" width="18.5703125" style="1"/>
  </cols>
  <sheetData>
    <row r="1" spans="2:26" ht="16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3"/>
      <c r="R1" s="4"/>
      <c r="S1" s="3"/>
      <c r="T1" s="4"/>
      <c r="U1" s="4"/>
      <c r="V1" s="4"/>
      <c r="W1" s="4"/>
      <c r="X1" s="4"/>
      <c r="Y1" s="4"/>
      <c r="Z1" s="4"/>
    </row>
    <row r="2" spans="2:26" ht="47.25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2:26" ht="15.75" customHeight="1">
      <c r="B3" s="8"/>
      <c r="C3" s="9" t="s">
        <v>0</v>
      </c>
      <c r="D3" s="9"/>
      <c r="E3" s="9"/>
      <c r="F3" s="9"/>
      <c r="G3" s="9"/>
      <c r="H3" s="9"/>
      <c r="N3" s="10"/>
    </row>
    <row r="4" spans="2:26" ht="15.75" customHeight="1">
      <c r="B4" s="8"/>
      <c r="C4" s="11" t="s">
        <v>1</v>
      </c>
      <c r="D4" s="11"/>
      <c r="E4" s="11"/>
      <c r="F4" s="9"/>
      <c r="G4" s="9"/>
      <c r="H4" s="9"/>
      <c r="N4" s="10"/>
    </row>
    <row r="5" spans="2:26" ht="24" customHeight="1">
      <c r="B5" s="8"/>
      <c r="F5" s="9"/>
      <c r="G5" s="9"/>
      <c r="H5" s="9"/>
      <c r="N5" s="10"/>
      <c r="Q5" s="3"/>
      <c r="R5" s="3"/>
    </row>
    <row r="6" spans="2:26">
      <c r="B6" s="8"/>
      <c r="C6" s="58" t="s">
        <v>2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10"/>
      <c r="Q6" s="58" t="s">
        <v>3</v>
      </c>
      <c r="R6" s="58"/>
      <c r="S6" s="58"/>
      <c r="T6" s="58"/>
      <c r="U6" s="58"/>
      <c r="V6" s="58"/>
      <c r="W6" s="58"/>
      <c r="X6" s="58"/>
      <c r="Y6" s="58"/>
      <c r="Z6" s="58"/>
    </row>
    <row r="7" spans="2:26" ht="24" customHeight="1">
      <c r="B7" s="8"/>
      <c r="N7" s="10"/>
    </row>
    <row r="8" spans="2:26" ht="24" customHeight="1">
      <c r="B8" s="8"/>
      <c r="C8" s="53" t="s">
        <v>4</v>
      </c>
      <c r="D8" s="53"/>
      <c r="F8" s="51"/>
      <c r="G8" s="51"/>
      <c r="N8" s="10"/>
    </row>
    <row r="9" spans="2:26" ht="24" customHeight="1">
      <c r="B9" s="8"/>
      <c r="C9" s="53" t="s">
        <v>5</v>
      </c>
      <c r="D9" s="53"/>
      <c r="F9" s="54"/>
      <c r="G9" s="54"/>
      <c r="N9" s="10"/>
    </row>
    <row r="10" spans="2:26" ht="24" customHeight="1">
      <c r="B10" s="8"/>
      <c r="C10" s="53" t="s">
        <v>6</v>
      </c>
      <c r="D10" s="53"/>
      <c r="F10" s="54"/>
      <c r="G10" s="54"/>
      <c r="N10" s="10"/>
    </row>
    <row r="11" spans="2:26">
      <c r="B11" s="8"/>
      <c r="N11" s="10"/>
    </row>
    <row r="12" spans="2:26" ht="184.5" customHeight="1">
      <c r="B12" s="8"/>
      <c r="C12" s="12" t="s">
        <v>7</v>
      </c>
      <c r="D12" s="12" t="s">
        <v>8</v>
      </c>
      <c r="E12" s="12" t="s">
        <v>9</v>
      </c>
      <c r="F12" s="12" t="s">
        <v>10</v>
      </c>
      <c r="G12" s="12" t="s">
        <v>11</v>
      </c>
      <c r="H12" s="12" t="s">
        <v>12</v>
      </c>
      <c r="I12" s="12" t="s">
        <v>13</v>
      </c>
      <c r="J12" s="12" t="s">
        <v>14</v>
      </c>
      <c r="K12" s="12" t="s">
        <v>15</v>
      </c>
      <c r="L12" s="12" t="s">
        <v>16</v>
      </c>
      <c r="M12" s="12" t="s">
        <v>17</v>
      </c>
      <c r="N12" s="10"/>
      <c r="Q12" s="13" t="s">
        <v>7</v>
      </c>
      <c r="R12" s="13" t="s">
        <v>18</v>
      </c>
      <c r="S12" s="13" t="s">
        <v>19</v>
      </c>
      <c r="T12" s="13" t="s">
        <v>20</v>
      </c>
      <c r="U12" s="13" t="s">
        <v>10</v>
      </c>
      <c r="V12" s="13" t="s">
        <v>11</v>
      </c>
      <c r="W12" s="14" t="s">
        <v>21</v>
      </c>
      <c r="X12" s="14" t="s">
        <v>22</v>
      </c>
      <c r="Y12" s="13" t="s">
        <v>15</v>
      </c>
      <c r="Z12" s="13" t="s">
        <v>23</v>
      </c>
    </row>
    <row r="13" spans="2:26">
      <c r="B13" s="8"/>
      <c r="C13" s="15">
        <v>1</v>
      </c>
      <c r="D13" s="15">
        <v>2</v>
      </c>
      <c r="E13" s="15">
        <v>3</v>
      </c>
      <c r="F13" s="16">
        <v>4</v>
      </c>
      <c r="G13" s="15">
        <v>5</v>
      </c>
      <c r="H13" s="15">
        <v>6</v>
      </c>
      <c r="I13" s="15">
        <v>7</v>
      </c>
      <c r="J13" s="16">
        <v>8</v>
      </c>
      <c r="K13" s="15">
        <v>9</v>
      </c>
      <c r="L13" s="15">
        <v>10</v>
      </c>
      <c r="M13" s="15">
        <v>11</v>
      </c>
      <c r="N13" s="10"/>
      <c r="Q13" s="17">
        <v>1</v>
      </c>
      <c r="R13" s="17">
        <v>2</v>
      </c>
      <c r="S13" s="17">
        <v>3</v>
      </c>
      <c r="T13" s="17">
        <v>4</v>
      </c>
      <c r="U13" s="17">
        <v>5</v>
      </c>
      <c r="V13" s="17">
        <v>6</v>
      </c>
      <c r="W13" s="18">
        <v>7</v>
      </c>
      <c r="X13" s="18">
        <v>8</v>
      </c>
      <c r="Y13" s="17">
        <v>9</v>
      </c>
      <c r="Z13" s="17">
        <v>10</v>
      </c>
    </row>
    <row r="14" spans="2:26" s="19" customFormat="1" ht="44.25" customHeight="1">
      <c r="B14" s="20"/>
      <c r="C14" s="21" t="str">
        <f t="shared" ref="C14:E19" si="0">Q14</f>
        <v>1.</v>
      </c>
      <c r="D14" s="22" t="str">
        <f t="shared" si="0"/>
        <v>Демонтаж подъемных сооружений (краны), не пригодных к эксплуатации</v>
      </c>
      <c r="E14" s="23" t="str">
        <f t="shared" si="0"/>
        <v>Национальный режим предоставляется</v>
      </c>
      <c r="F14" s="21" t="str">
        <f t="shared" ref="F14:G19" si="1">U14</f>
        <v>усл. единиц</v>
      </c>
      <c r="G14" s="24">
        <f t="shared" si="1"/>
        <v>1</v>
      </c>
      <c r="H14" s="25" t="s">
        <v>24</v>
      </c>
      <c r="I14" s="26" t="s">
        <v>24</v>
      </c>
      <c r="J14" s="26"/>
      <c r="K14" s="27">
        <f t="shared" ref="K14:K19" si="2">Y14</f>
        <v>11238860.27</v>
      </c>
      <c r="L14" s="28">
        <v>0</v>
      </c>
      <c r="M14" s="29">
        <f t="shared" ref="M14:M19" si="3">G14*L14</f>
        <v>0</v>
      </c>
      <c r="N14" s="30"/>
      <c r="Q14" s="21" t="s">
        <v>25</v>
      </c>
      <c r="R14" s="31" t="s">
        <v>26</v>
      </c>
      <c r="S14" s="32" t="s">
        <v>27</v>
      </c>
      <c r="T14" s="32" t="s">
        <v>28</v>
      </c>
      <c r="U14" s="21" t="s">
        <v>29</v>
      </c>
      <c r="V14" s="24">
        <v>1</v>
      </c>
      <c r="W14" s="33" t="s">
        <v>30</v>
      </c>
      <c r="X14" s="33" t="s">
        <v>31</v>
      </c>
      <c r="Y14" s="29">
        <v>11238860.27</v>
      </c>
      <c r="Z14" s="29">
        <f t="shared" ref="Z14:Z19" si="4">V14*Y14</f>
        <v>11238860.27</v>
      </c>
    </row>
    <row r="15" spans="2:26" s="19" customFormat="1" ht="48.75" customHeight="1">
      <c r="B15" s="20"/>
      <c r="C15" s="21" t="str">
        <f t="shared" si="0"/>
        <v>2.</v>
      </c>
      <c r="D15" s="22" t="str">
        <f t="shared" si="0"/>
        <v>Демонтаж подъемных сооружений (катучие устройства), не пригодных к эксплуатации</v>
      </c>
      <c r="E15" s="23" t="str">
        <f t="shared" si="0"/>
        <v>Национальный режим предоставляется</v>
      </c>
      <c r="F15" s="21" t="str">
        <f t="shared" si="1"/>
        <v>усл. единиц</v>
      </c>
      <c r="G15" s="24">
        <f t="shared" si="1"/>
        <v>1</v>
      </c>
      <c r="H15" s="25" t="s">
        <v>24</v>
      </c>
      <c r="I15" s="26" t="s">
        <v>24</v>
      </c>
      <c r="J15" s="26"/>
      <c r="K15" s="27">
        <f t="shared" si="2"/>
        <v>4921716.21</v>
      </c>
      <c r="L15" s="28">
        <v>0</v>
      </c>
      <c r="M15" s="29">
        <f t="shared" si="3"/>
        <v>0</v>
      </c>
      <c r="N15" s="30"/>
      <c r="Q15" s="21" t="s">
        <v>32</v>
      </c>
      <c r="R15" s="31" t="s">
        <v>33</v>
      </c>
      <c r="S15" s="32" t="s">
        <v>27</v>
      </c>
      <c r="T15" s="32" t="s">
        <v>28</v>
      </c>
      <c r="U15" s="21" t="s">
        <v>29</v>
      </c>
      <c r="V15" s="24">
        <v>1</v>
      </c>
      <c r="W15" s="33" t="s">
        <v>30</v>
      </c>
      <c r="X15" s="33" t="s">
        <v>31</v>
      </c>
      <c r="Y15" s="29">
        <v>4921716.21</v>
      </c>
      <c r="Z15" s="29">
        <f t="shared" si="4"/>
        <v>4921716.21</v>
      </c>
    </row>
    <row r="16" spans="2:26" s="19" customFormat="1" ht="48.75" customHeight="1">
      <c r="B16" s="20"/>
      <c r="C16" s="21" t="str">
        <f t="shared" si="0"/>
        <v>3.</v>
      </c>
      <c r="D16" s="22" t="str">
        <f t="shared" si="0"/>
        <v>Разборка электрических двигателей  мостовых кранов и извлечение цветных металлов</v>
      </c>
      <c r="E16" s="23" t="str">
        <f t="shared" si="0"/>
        <v>Национальный режим предоставляется</v>
      </c>
      <c r="F16" s="21" t="str">
        <f t="shared" si="1"/>
        <v>шт.</v>
      </c>
      <c r="G16" s="24">
        <f t="shared" si="1"/>
        <v>9</v>
      </c>
      <c r="H16" s="25" t="s">
        <v>24</v>
      </c>
      <c r="I16" s="26" t="s">
        <v>24</v>
      </c>
      <c r="J16" s="26"/>
      <c r="K16" s="27">
        <f t="shared" si="2"/>
        <v>33586.07</v>
      </c>
      <c r="L16" s="28">
        <v>0</v>
      </c>
      <c r="M16" s="29">
        <f t="shared" si="3"/>
        <v>0</v>
      </c>
      <c r="N16" s="30"/>
      <c r="Q16" s="21" t="s">
        <v>34</v>
      </c>
      <c r="R16" s="31" t="s">
        <v>35</v>
      </c>
      <c r="S16" s="32" t="s">
        <v>27</v>
      </c>
      <c r="T16" s="32" t="s">
        <v>28</v>
      </c>
      <c r="U16" s="21" t="s">
        <v>36</v>
      </c>
      <c r="V16" s="24">
        <v>9</v>
      </c>
      <c r="W16" s="33" t="s">
        <v>30</v>
      </c>
      <c r="X16" s="33" t="s">
        <v>31</v>
      </c>
      <c r="Y16" s="29">
        <v>33586.07</v>
      </c>
      <c r="Z16" s="29">
        <f t="shared" si="4"/>
        <v>302274.63</v>
      </c>
    </row>
    <row r="17" spans="2:26" s="19" customFormat="1" ht="48" customHeight="1">
      <c r="B17" s="20"/>
      <c r="C17" s="21" t="str">
        <f t="shared" si="0"/>
        <v>4.</v>
      </c>
      <c r="D17" s="22" t="str">
        <f t="shared" si="0"/>
        <v>Разборка электрических двигателей  катучих устройств и извлечение цветных металлов</v>
      </c>
      <c r="E17" s="23" t="str">
        <f t="shared" si="0"/>
        <v>Национальный режим предоставляется</v>
      </c>
      <c r="F17" s="21" t="str">
        <f t="shared" si="1"/>
        <v>шт.</v>
      </c>
      <c r="G17" s="24">
        <f t="shared" si="1"/>
        <v>4</v>
      </c>
      <c r="H17" s="25" t="s">
        <v>24</v>
      </c>
      <c r="I17" s="26" t="s">
        <v>24</v>
      </c>
      <c r="J17" s="26"/>
      <c r="K17" s="27">
        <f t="shared" si="2"/>
        <v>33586.07</v>
      </c>
      <c r="L17" s="28">
        <v>0</v>
      </c>
      <c r="M17" s="29">
        <f t="shared" si="3"/>
        <v>0</v>
      </c>
      <c r="N17" s="30"/>
      <c r="Q17" s="21" t="s">
        <v>37</v>
      </c>
      <c r="R17" s="31" t="s">
        <v>38</v>
      </c>
      <c r="S17" s="32" t="s">
        <v>27</v>
      </c>
      <c r="T17" s="32" t="s">
        <v>28</v>
      </c>
      <c r="U17" s="21" t="s">
        <v>36</v>
      </c>
      <c r="V17" s="24">
        <v>4</v>
      </c>
      <c r="W17" s="33" t="s">
        <v>30</v>
      </c>
      <c r="X17" s="33" t="s">
        <v>31</v>
      </c>
      <c r="Y17" s="29">
        <v>33586.07</v>
      </c>
      <c r="Z17" s="29">
        <f t="shared" si="4"/>
        <v>134344.28</v>
      </c>
    </row>
    <row r="18" spans="2:26" s="19" customFormat="1" ht="33.75" customHeight="1">
      <c r="B18" s="20"/>
      <c r="C18" s="21" t="str">
        <f t="shared" si="0"/>
        <v>5.</v>
      </c>
      <c r="D18" s="22" t="str">
        <f t="shared" si="0"/>
        <v>Командировочные расходы</v>
      </c>
      <c r="E18" s="23" t="str">
        <f t="shared" si="0"/>
        <v>Национальный режим предоставляется</v>
      </c>
      <c r="F18" s="21" t="str">
        <f t="shared" si="1"/>
        <v>усл. единиц</v>
      </c>
      <c r="G18" s="24">
        <f t="shared" si="1"/>
        <v>1</v>
      </c>
      <c r="H18" s="25" t="s">
        <v>24</v>
      </c>
      <c r="I18" s="26" t="s">
        <v>24</v>
      </c>
      <c r="J18" s="26"/>
      <c r="K18" s="27">
        <f t="shared" si="2"/>
        <v>2055640</v>
      </c>
      <c r="L18" s="28">
        <v>0</v>
      </c>
      <c r="M18" s="29">
        <f t="shared" si="3"/>
        <v>0</v>
      </c>
      <c r="N18" s="30"/>
      <c r="Q18" s="21" t="s">
        <v>39</v>
      </c>
      <c r="R18" s="31" t="s">
        <v>40</v>
      </c>
      <c r="S18" s="32" t="s">
        <v>27</v>
      </c>
      <c r="T18" s="32" t="s">
        <v>28</v>
      </c>
      <c r="U18" s="21" t="s">
        <v>29</v>
      </c>
      <c r="V18" s="24">
        <v>1</v>
      </c>
      <c r="W18" s="33" t="s">
        <v>30</v>
      </c>
      <c r="X18" s="33" t="s">
        <v>31</v>
      </c>
      <c r="Y18" s="29">
        <v>2055640</v>
      </c>
      <c r="Z18" s="29">
        <f t="shared" si="4"/>
        <v>2055640</v>
      </c>
    </row>
    <row r="19" spans="2:26" s="19" customFormat="1" ht="68.25" customHeight="1">
      <c r="B19" s="20"/>
      <c r="C19" s="21" t="str">
        <f t="shared" si="0"/>
        <v>6.</v>
      </c>
      <c r="D19" s="22" t="str">
        <f t="shared" si="0"/>
        <v>Непредвиденные затраты для объектов капитального строительства производственного назначения, линейных объектов - 3%</v>
      </c>
      <c r="E19" s="23" t="str">
        <f t="shared" si="0"/>
        <v>Национальный режим предоставляется</v>
      </c>
      <c r="F19" s="21" t="str">
        <f t="shared" si="1"/>
        <v>усл. единиц</v>
      </c>
      <c r="G19" s="24">
        <f t="shared" si="1"/>
        <v>1</v>
      </c>
      <c r="H19" s="25" t="s">
        <v>24</v>
      </c>
      <c r="I19" s="26" t="s">
        <v>24</v>
      </c>
      <c r="J19" s="26"/>
      <c r="K19" s="27">
        <f t="shared" si="2"/>
        <v>559585.06000000006</v>
      </c>
      <c r="L19" s="28">
        <v>0</v>
      </c>
      <c r="M19" s="29">
        <f t="shared" si="3"/>
        <v>0</v>
      </c>
      <c r="N19" s="30"/>
      <c r="Q19" s="21" t="s">
        <v>41</v>
      </c>
      <c r="R19" s="31" t="s">
        <v>42</v>
      </c>
      <c r="S19" s="32" t="s">
        <v>27</v>
      </c>
      <c r="T19" s="32" t="s">
        <v>28</v>
      </c>
      <c r="U19" s="21" t="s">
        <v>29</v>
      </c>
      <c r="V19" s="24">
        <v>1</v>
      </c>
      <c r="W19" s="33" t="s">
        <v>30</v>
      </c>
      <c r="X19" s="33" t="s">
        <v>31</v>
      </c>
      <c r="Y19" s="29">
        <v>559585.06000000006</v>
      </c>
      <c r="Z19" s="29">
        <f t="shared" si="4"/>
        <v>559585.06000000006</v>
      </c>
    </row>
    <row r="20" spans="2:26" ht="24" customHeight="1">
      <c r="B20" s="8"/>
      <c r="C20" s="55" t="s">
        <v>43</v>
      </c>
      <c r="D20" s="55"/>
      <c r="E20" s="55"/>
      <c r="F20" s="55"/>
      <c r="G20" s="55"/>
      <c r="H20" s="55"/>
      <c r="I20" s="55"/>
      <c r="J20" s="56" t="s">
        <v>44</v>
      </c>
      <c r="K20" s="56"/>
      <c r="L20" s="56"/>
      <c r="M20" s="34">
        <f>SUM(M14:M19)</f>
        <v>0</v>
      </c>
      <c r="N20" s="10"/>
      <c r="Q20" s="57" t="s">
        <v>45</v>
      </c>
      <c r="R20" s="57"/>
      <c r="S20" s="57"/>
      <c r="T20" s="57"/>
      <c r="U20" s="57"/>
      <c r="V20" s="57"/>
      <c r="W20" s="35" t="s">
        <v>44</v>
      </c>
      <c r="X20" s="35"/>
      <c r="Y20" s="36"/>
      <c r="Z20" s="37">
        <f>SUM(Z14:Z19)</f>
        <v>19212420.449999999</v>
      </c>
    </row>
    <row r="21" spans="2:26" ht="24" customHeight="1">
      <c r="B21" s="8"/>
      <c r="C21" s="55"/>
      <c r="D21" s="55"/>
      <c r="E21" s="55"/>
      <c r="F21" s="55"/>
      <c r="G21" s="55"/>
      <c r="H21" s="55"/>
      <c r="I21" s="55"/>
      <c r="J21" s="56" t="s">
        <v>46</v>
      </c>
      <c r="K21" s="56"/>
      <c r="L21" s="38">
        <v>0.22</v>
      </c>
      <c r="M21" s="34">
        <f>L21*M20</f>
        <v>0</v>
      </c>
      <c r="N21" s="10"/>
      <c r="Q21" s="57"/>
      <c r="R21" s="57"/>
      <c r="S21" s="57"/>
      <c r="T21" s="57"/>
      <c r="U21" s="57"/>
      <c r="V21" s="57"/>
      <c r="W21" s="36" t="s">
        <v>46</v>
      </c>
      <c r="X21" s="36"/>
      <c r="Y21" s="39">
        <v>0.22</v>
      </c>
      <c r="Z21" s="37">
        <f>Y21*Z20</f>
        <v>4226732.4989999998</v>
      </c>
    </row>
    <row r="22" spans="2:26" ht="24" customHeight="1">
      <c r="B22" s="8"/>
      <c r="C22" s="55"/>
      <c r="D22" s="55"/>
      <c r="E22" s="55"/>
      <c r="F22" s="55"/>
      <c r="G22" s="55"/>
      <c r="H22" s="55"/>
      <c r="I22" s="55"/>
      <c r="J22" s="56" t="s">
        <v>47</v>
      </c>
      <c r="K22" s="56"/>
      <c r="L22" s="56"/>
      <c r="M22" s="34">
        <f>SUM(M20:M21)</f>
        <v>0</v>
      </c>
      <c r="N22" s="10"/>
      <c r="Q22" s="57"/>
      <c r="R22" s="57"/>
      <c r="S22" s="57"/>
      <c r="T22" s="57"/>
      <c r="U22" s="57"/>
      <c r="V22" s="57"/>
      <c r="W22" s="35" t="s">
        <v>47</v>
      </c>
      <c r="X22" s="35"/>
      <c r="Y22" s="36"/>
      <c r="Z22" s="37">
        <f>SUM(Z20:Z21)</f>
        <v>23439152.949000001</v>
      </c>
    </row>
    <row r="23" spans="2:26" ht="24" customHeight="1">
      <c r="B23" s="8"/>
      <c r="J23" s="3"/>
      <c r="K23" s="3"/>
      <c r="N23" s="10"/>
      <c r="Q23" s="50" t="s">
        <v>48</v>
      </c>
      <c r="R23" s="50"/>
      <c r="S23" s="50"/>
      <c r="T23" s="50"/>
      <c r="U23" s="50"/>
      <c r="V23" s="50"/>
      <c r="W23" s="50"/>
      <c r="X23" s="50"/>
      <c r="Y23" s="50"/>
      <c r="Z23" s="50"/>
    </row>
    <row r="24" spans="2:26" ht="15.75" customHeight="1">
      <c r="B24" s="8"/>
      <c r="C24" s="51"/>
      <c r="D24" s="51"/>
      <c r="E24" s="51"/>
      <c r="F24" s="40"/>
      <c r="G24" s="41"/>
      <c r="H24" s="40"/>
      <c r="I24" s="41"/>
      <c r="J24" s="42"/>
      <c r="K24" s="42"/>
      <c r="N24" s="1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2:26">
      <c r="B25" s="8"/>
      <c r="C25" s="52" t="s">
        <v>49</v>
      </c>
      <c r="D25" s="52"/>
      <c r="E25" s="52"/>
      <c r="F25" s="40"/>
      <c r="G25" s="44" t="s">
        <v>50</v>
      </c>
      <c r="H25" s="40" t="s">
        <v>51</v>
      </c>
      <c r="I25" s="43" t="s">
        <v>52</v>
      </c>
      <c r="J25" s="44"/>
      <c r="K25" s="44"/>
      <c r="N25" s="1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2:26" ht="16.5" customHeight="1"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Q26" s="50"/>
      <c r="R26" s="50"/>
      <c r="S26" s="50"/>
      <c r="T26" s="50"/>
      <c r="U26" s="50"/>
      <c r="V26" s="50"/>
      <c r="W26" s="50"/>
      <c r="X26" s="50"/>
      <c r="Y26" s="50"/>
      <c r="Z26" s="50"/>
    </row>
  </sheetData>
  <mergeCells count="16">
    <mergeCell ref="C6:M6"/>
    <mergeCell ref="Q6:Z6"/>
    <mergeCell ref="C8:D8"/>
    <mergeCell ref="F8:G8"/>
    <mergeCell ref="C9:D9"/>
    <mergeCell ref="F9:G9"/>
    <mergeCell ref="Q23:Z26"/>
    <mergeCell ref="C24:E24"/>
    <mergeCell ref="C25:E25"/>
    <mergeCell ref="C10:D10"/>
    <mergeCell ref="F10:G10"/>
    <mergeCell ref="C20:I22"/>
    <mergeCell ref="J20:L20"/>
    <mergeCell ref="Q20:V22"/>
    <mergeCell ref="J21:K21"/>
    <mergeCell ref="J22:L22"/>
  </mergeCells>
  <pageMargins left="0.25" right="0.25" top="0.75" bottom="0.75" header="0.511811023622047" footer="0.511811023622047"/>
  <pageSetup scale="23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S14:S19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W14:W19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Normal="100" workbookViewId="0">
      <selection activeCell="A12" activeCellId="1" sqref="D14:D19 A12"/>
    </sheetView>
  </sheetViews>
  <sheetFormatPr defaultColWidth="9" defaultRowHeight="12.75"/>
  <cols>
    <col min="1" max="16384" width="9" style="48"/>
  </cols>
  <sheetData>
    <row r="1" spans="1:1" ht="15.75">
      <c r="A1" s="1" t="s">
        <v>27</v>
      </c>
    </row>
    <row r="2" spans="1:1" ht="15.75">
      <c r="A2" s="1" t="s">
        <v>53</v>
      </c>
    </row>
    <row r="3" spans="1:1" ht="15.75">
      <c r="A3" s="1" t="s">
        <v>54</v>
      </c>
    </row>
    <row r="4" spans="1:1" ht="15.75">
      <c r="A4" s="1" t="s">
        <v>55</v>
      </c>
    </row>
    <row r="5" spans="1:1" ht="15.75">
      <c r="A5" s="1" t="s">
        <v>56</v>
      </c>
    </row>
    <row r="7" spans="1:1" ht="15.75">
      <c r="A7" s="1" t="s">
        <v>57</v>
      </c>
    </row>
    <row r="8" spans="1:1" ht="44.25" customHeight="1">
      <c r="A8" s="49" t="s">
        <v>58</v>
      </c>
    </row>
    <row r="9" spans="1:1" ht="15.75">
      <c r="A9" s="1" t="s">
        <v>30</v>
      </c>
    </row>
    <row r="12" spans="1:1">
      <c r="A12" s="48" t="s">
        <v>59</v>
      </c>
    </row>
    <row r="13" spans="1:1">
      <c r="A13" s="48" t="s">
        <v>60</v>
      </c>
    </row>
    <row r="14" spans="1:1">
      <c r="A14" s="48" t="s">
        <v>31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Несмеянова Татьяна Евгеньевна</cp:lastModifiedBy>
  <cp:revision>2</cp:revision>
  <cp:lastPrinted>2025-02-11T11:26:17Z</cp:lastPrinted>
  <dcterms:created xsi:type="dcterms:W3CDTF">2023-05-26T08:17:29Z</dcterms:created>
  <dcterms:modified xsi:type="dcterms:W3CDTF">2026-10-21T13:04:52Z</dcterms:modified>
  <dc:language>ru-RU</dc:language>
</cp:coreProperties>
</file>