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D01mopsfs01\r77\Контрактный отдел\Внутренние документы\Группа 1\Работа\2. Закупочные процедуры\ЗП-26-31808 ОУ обработки по Мо\Публикация\"/>
    </mc:Choice>
  </mc:AlternateContent>
  <bookViews>
    <workbookView xWindow="-120" yWindow="-120" windowWidth="29040" windowHeight="15840"/>
  </bookViews>
  <sheets>
    <sheet name="НМЦ" sheetId="2" r:id="rId1"/>
  </sheets>
  <definedNames>
    <definedName name="_xlnm.Print_Area" localSheetId="0">НМЦ!$B$1:$N$25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2" l="1"/>
  <c r="K8" i="2" l="1"/>
  <c r="D8" i="2" l="1"/>
  <c r="M8" i="2" l="1"/>
  <c r="L8" i="2"/>
  <c r="I12" i="2"/>
  <c r="H12" i="2"/>
  <c r="G12" i="2"/>
  <c r="N8" i="2" l="1"/>
  <c r="N13" i="2" l="1"/>
  <c r="J12" i="2" l="1"/>
</calcChain>
</file>

<file path=xl/sharedStrings.xml><?xml version="1.0" encoding="utf-8"?>
<sst xmlns="http://schemas.openxmlformats.org/spreadsheetml/2006/main" count="32" uniqueCount="31">
  <si>
    <t>Ед. изм.</t>
  </si>
  <si>
    <t xml:space="preserve">Коэффициент вариации (%)    </t>
  </si>
  <si>
    <t>Количество источников ценовой информации</t>
  </si>
  <si>
    <t xml:space="preserve">Источник №1         </t>
  </si>
  <si>
    <t>Источник №2</t>
  </si>
  <si>
    <t>Источник №3</t>
  </si>
  <si>
    <t xml:space="preserve">Приложение № 1
к Обоснованию НМЦ договора
</t>
  </si>
  <si>
    <t xml:space="preserve">Среднее квадратичное отклонение  </t>
  </si>
  <si>
    <t>Цена договора (руб), с учетом НДС в размере ставки, определенной в главе 21 НК РФ</t>
  </si>
  <si>
    <t>Руководитель направления ООП</t>
  </si>
  <si>
    <t>О.Н. Перелыгин</t>
  </si>
  <si>
    <t>Источник №4</t>
  </si>
  <si>
    <t>Реквизиты источников ценовой информации (предложений)</t>
  </si>
  <si>
    <t>№ п/п</t>
  </si>
  <si>
    <t>Начальная (максимальная) цена, руб. с НДС</t>
  </si>
  <si>
    <t>Минимальная цена за единицу ТРУ, руб.</t>
  </si>
  <si>
    <t>Источники ценовой информации:</t>
  </si>
  <si>
    <t>Срок действия</t>
  </si>
  <si>
    <t>чел/час</t>
  </si>
  <si>
    <t>Планируемое количество единиц услуг на период действия договора</t>
  </si>
  <si>
    <t>Наименование товара, работы, услуги (ТРУ)</t>
  </si>
  <si>
    <t>Цены поставщиков (исполнителей, подрядчиков) за единицу ТРУ, руб.</t>
  </si>
  <si>
    <t>Расчет начальной (максимальной) цены договора методом сопоставимых рыночных цен (по минимальной в каждой позиции)</t>
  </si>
  <si>
    <t>30.09.2027</t>
  </si>
  <si>
    <t>1/RAD000-26000772401051 от 23.09.2026</t>
  </si>
  <si>
    <t>МР77-01/15775 от 25.09.2026 от 25.09.2026</t>
  </si>
  <si>
    <t>МР77-01/15906 от 28.09.2026 от 28.09.2026</t>
  </si>
  <si>
    <t>31.03.2027</t>
  </si>
  <si>
    <t>29.03.2027</t>
  </si>
  <si>
    <t>Оказание услуг обработки почтовых отправлений в сортировочных центрах УФПС Московской области</t>
  </si>
  <si>
    <t>Обработка почтовых отправлений в сортировочных центрах УФПС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</si>
</sst>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2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10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1" fontId="0" fillId="0" borderId="0" xfId="0" applyNumberFormat="1"/>
    <xf numFmtId="0" fontId="0" fillId="0" borderId="0" xfId="0" applyFill="1"/>
    <xf numFmtId="0" fontId="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1" fontId="4" fillId="0" borderId="0" xfId="0" applyNumberFormat="1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164" fontId="10" fillId="0" borderId="0" xfId="1" applyFont="1" applyBorder="1" applyAlignment="1">
      <alignment horizontal="left" vertical="center" wrapText="1"/>
    </xf>
    <xf numFmtId="0" fontId="6" fillId="0" borderId="0" xfId="0" applyFont="1" applyFill="1"/>
    <xf numFmtId="0" fontId="4" fillId="0" borderId="0" xfId="0" applyFont="1" applyFill="1" applyBorder="1"/>
    <xf numFmtId="164" fontId="4" fillId="0" borderId="0" xfId="0" applyNumberFormat="1" applyFont="1" applyFill="1"/>
    <xf numFmtId="0" fontId="4" fillId="0" borderId="0" xfId="0" applyFont="1" applyFill="1"/>
    <xf numFmtId="1" fontId="6" fillId="0" borderId="0" xfId="0" applyNumberFormat="1" applyFont="1"/>
    <xf numFmtId="0" fontId="6" fillId="0" borderId="0" xfId="0" applyFont="1" applyAlignment="1">
      <alignment horizontal="left"/>
    </xf>
    <xf numFmtId="1" fontId="12" fillId="0" borderId="0" xfId="0" applyNumberFormat="1" applyFont="1"/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/>
    <xf numFmtId="164" fontId="4" fillId="0" borderId="4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Fill="1" applyBorder="1"/>
    <xf numFmtId="14" fontId="13" fillId="0" borderId="0" xfId="0" applyNumberFormat="1" applyFont="1" applyFill="1" applyBorder="1"/>
    <xf numFmtId="2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</xf>
    <xf numFmtId="165" fontId="4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center" vertical="center" wrapText="1"/>
    </xf>
    <xf numFmtId="164" fontId="4" fillId="0" borderId="15" xfId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164" fontId="9" fillId="0" borderId="19" xfId="1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wrapText="1"/>
    </xf>
    <xf numFmtId="165" fontId="4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164" fontId="4" fillId="0" borderId="20" xfId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164" fontId="4" fillId="0" borderId="22" xfId="1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4" fontId="4" fillId="0" borderId="23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4" fontId="4" fillId="0" borderId="25" xfId="0" applyNumberFormat="1" applyFont="1" applyBorder="1" applyAlignment="1">
      <alignment horizontal="center" vertical="center" wrapText="1"/>
    </xf>
    <xf numFmtId="1" fontId="4" fillId="0" borderId="26" xfId="0" applyNumberFormat="1" applyFont="1" applyBorder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/>
    </xf>
    <xf numFmtId="4" fontId="4" fillId="0" borderId="29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 applyAlignment="1">
      <alignment horizontal="right"/>
    </xf>
    <xf numFmtId="4" fontId="15" fillId="0" borderId="0" xfId="0" applyNumberFormat="1" applyFont="1"/>
    <xf numFmtId="0" fontId="15" fillId="0" borderId="0" xfId="0" applyFont="1"/>
    <xf numFmtId="14" fontId="4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1" fontId="4" fillId="0" borderId="32" xfId="0" applyNumberFormat="1" applyFont="1" applyFill="1" applyBorder="1" applyAlignment="1">
      <alignment horizontal="center" vertical="center"/>
    </xf>
    <xf numFmtId="14" fontId="4" fillId="0" borderId="32" xfId="0" applyNumberFormat="1" applyFont="1" applyFill="1" applyBorder="1" applyAlignment="1">
      <alignment horizontal="center" vertical="center"/>
    </xf>
    <xf numFmtId="164" fontId="10" fillId="0" borderId="0" xfId="1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33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horizontal="right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1" fillId="0" borderId="34" xfId="0" applyFont="1" applyBorder="1" applyAlignment="1">
      <alignment horizontal="left" wrapText="1"/>
    </xf>
    <xf numFmtId="0" fontId="11" fillId="0" borderId="35" xfId="0" applyFont="1" applyBorder="1" applyAlignment="1">
      <alignment horizontal="left" wrapText="1"/>
    </xf>
    <xf numFmtId="0" fontId="11" fillId="0" borderId="36" xfId="0" applyFont="1" applyBorder="1" applyAlignment="1">
      <alignment horizontal="left" wrapText="1"/>
    </xf>
    <xf numFmtId="1" fontId="4" fillId="0" borderId="6" xfId="0" applyNumberFormat="1" applyFont="1" applyBorder="1" applyAlignment="1">
      <alignment horizontal="center" vertical="center"/>
    </xf>
    <xf numFmtId="0" fontId="0" fillId="0" borderId="7" xfId="0" applyBorder="1" applyAlignment="1"/>
    <xf numFmtId="0" fontId="0" fillId="0" borderId="21" xfId="0" applyBorder="1" applyAlignment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tabSelected="1" zoomScale="77" zoomScaleNormal="77" workbookViewId="0">
      <selection activeCell="O18" sqref="O18"/>
    </sheetView>
  </sheetViews>
  <sheetFormatPr defaultRowHeight="15" outlineLevelRow="1" outlineLevelCol="1" x14ac:dyDescent="0.25"/>
  <cols>
    <col min="1" max="1" width="1.28515625" customWidth="1"/>
    <col min="2" max="2" width="8.7109375" style="3" customWidth="1"/>
    <col min="3" max="3" width="45.28515625" style="1" customWidth="1"/>
    <col min="4" max="4" width="18.140625" customWidth="1"/>
    <col min="5" max="5" width="14.5703125" customWidth="1"/>
    <col min="6" max="6" width="17.85546875" customWidth="1"/>
    <col min="7" max="9" width="18.7109375" customWidth="1"/>
    <col min="10" max="10" width="18.7109375" hidden="1" customWidth="1" outlineLevel="1"/>
    <col min="11" max="11" width="20.85546875" customWidth="1" collapsed="1"/>
    <col min="12" max="12" width="19.7109375" customWidth="1"/>
    <col min="13" max="13" width="19.42578125" bestFit="1" customWidth="1"/>
    <col min="14" max="14" width="23.5703125" customWidth="1"/>
    <col min="15" max="15" width="17.140625" customWidth="1"/>
    <col min="16" max="16" width="21.7109375" bestFit="1" customWidth="1"/>
    <col min="22" max="22" width="9.140625" customWidth="1"/>
  </cols>
  <sheetData>
    <row r="1" spans="1:16" ht="54.75" customHeight="1" x14ac:dyDescent="0.3">
      <c r="A1" s="13"/>
      <c r="B1" s="10"/>
      <c r="C1" s="94"/>
      <c r="D1" s="95"/>
      <c r="E1" s="95"/>
      <c r="F1" s="95"/>
      <c r="G1" s="95"/>
      <c r="H1" s="95"/>
      <c r="I1" s="95"/>
      <c r="J1" s="95"/>
      <c r="K1" s="95"/>
      <c r="L1" s="30"/>
      <c r="M1" s="76" t="s">
        <v>6</v>
      </c>
      <c r="N1" s="77"/>
    </row>
    <row r="2" spans="1:16" ht="29.25" customHeight="1" x14ac:dyDescent="0.25">
      <c r="A2" s="13"/>
      <c r="B2" s="92" t="s">
        <v>22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6" s="4" customFormat="1" ht="29.25" customHeight="1" x14ac:dyDescent="0.25">
      <c r="A3" s="17"/>
      <c r="B3" s="93" t="s">
        <v>29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spans="1:16" ht="16.5" customHeight="1" thickBot="1" x14ac:dyDescent="0.35">
      <c r="A4" s="1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7"/>
      <c r="N4" s="12"/>
    </row>
    <row r="5" spans="1:16" s="2" customFormat="1" ht="65.25" customHeight="1" thickBot="1" x14ac:dyDescent="0.3">
      <c r="A5" s="13"/>
      <c r="B5" s="81" t="s">
        <v>13</v>
      </c>
      <c r="C5" s="74" t="s">
        <v>20</v>
      </c>
      <c r="D5" s="89" t="s">
        <v>19</v>
      </c>
      <c r="E5" s="74" t="s">
        <v>0</v>
      </c>
      <c r="F5" s="74" t="s">
        <v>2</v>
      </c>
      <c r="G5" s="96" t="s">
        <v>21</v>
      </c>
      <c r="H5" s="97"/>
      <c r="I5" s="97"/>
      <c r="J5" s="97"/>
      <c r="K5" s="74" t="s">
        <v>15</v>
      </c>
      <c r="L5" s="74" t="s">
        <v>7</v>
      </c>
      <c r="M5" s="86" t="s">
        <v>1</v>
      </c>
      <c r="N5" s="74" t="s">
        <v>14</v>
      </c>
    </row>
    <row r="6" spans="1:16" s="2" customFormat="1" ht="26.25" customHeight="1" x14ac:dyDescent="0.25">
      <c r="A6" s="13"/>
      <c r="B6" s="82"/>
      <c r="C6" s="85"/>
      <c r="D6" s="90"/>
      <c r="E6" s="85"/>
      <c r="F6" s="85"/>
      <c r="G6" s="74" t="s">
        <v>3</v>
      </c>
      <c r="H6" s="74" t="s">
        <v>4</v>
      </c>
      <c r="I6" s="74" t="s">
        <v>5</v>
      </c>
      <c r="J6" s="74" t="s">
        <v>11</v>
      </c>
      <c r="K6" s="85"/>
      <c r="L6" s="85"/>
      <c r="M6" s="87"/>
      <c r="N6" s="85"/>
    </row>
    <row r="7" spans="1:16" s="2" customFormat="1" ht="26.25" customHeight="1" thickBot="1" x14ac:dyDescent="0.3">
      <c r="A7" s="13"/>
      <c r="B7" s="83"/>
      <c r="C7" s="75"/>
      <c r="D7" s="91"/>
      <c r="E7" s="75"/>
      <c r="F7" s="75"/>
      <c r="G7" s="75"/>
      <c r="H7" s="75"/>
      <c r="I7" s="75"/>
      <c r="J7" s="75"/>
      <c r="K7" s="75"/>
      <c r="L7" s="75"/>
      <c r="M7" s="88"/>
      <c r="N7" s="75"/>
      <c r="O7" s="61"/>
    </row>
    <row r="8" spans="1:16" s="2" customFormat="1" ht="57.75" customHeight="1" thickBot="1" x14ac:dyDescent="0.3">
      <c r="A8" s="13"/>
      <c r="B8" s="54">
        <v>1</v>
      </c>
      <c r="C8" s="52" t="s">
        <v>30</v>
      </c>
      <c r="D8" s="36">
        <f>P12</f>
        <v>57160</v>
      </c>
      <c r="E8" s="37" t="s">
        <v>18</v>
      </c>
      <c r="F8" s="37">
        <v>3</v>
      </c>
      <c r="G8" s="38">
        <v>756</v>
      </c>
      <c r="H8" s="38">
        <v>699.78</v>
      </c>
      <c r="I8" s="38">
        <v>750</v>
      </c>
      <c r="J8" s="38"/>
      <c r="K8" s="39">
        <f>SMALL(G8:J8,1)</f>
        <v>699.78</v>
      </c>
      <c r="L8" s="39">
        <f>STDEV(G8:J8)</f>
        <v>30.8726869578921</v>
      </c>
      <c r="M8" s="40">
        <f>ROUND(_xlfn.STDEV.S(G8:J8)/ROUND(AVERAGE(G8:J8),2)*100, 2)</f>
        <v>4.2</v>
      </c>
      <c r="N8" s="55">
        <f>ROUND(K8*D8,2)</f>
        <v>39999424.799999997</v>
      </c>
      <c r="O8" s="60"/>
      <c r="P8" s="62">
        <v>40000000</v>
      </c>
    </row>
    <row r="9" spans="1:16" s="2" customFormat="1" ht="69.95" hidden="1" customHeight="1" outlineLevel="1" x14ac:dyDescent="0.25">
      <c r="A9" s="13"/>
      <c r="B9" s="56"/>
      <c r="C9" s="29"/>
      <c r="D9" s="34"/>
      <c r="E9" s="14"/>
      <c r="F9" s="14"/>
      <c r="G9" s="15"/>
      <c r="H9" s="15"/>
      <c r="I9" s="15"/>
      <c r="J9" s="15"/>
      <c r="K9" s="39"/>
      <c r="L9" s="28"/>
      <c r="M9" s="33"/>
      <c r="N9" s="57"/>
      <c r="P9" s="63"/>
    </row>
    <row r="10" spans="1:16" s="2" customFormat="1" ht="69.95" hidden="1" customHeight="1" outlineLevel="1" x14ac:dyDescent="0.25">
      <c r="A10" s="13"/>
      <c r="B10" s="56"/>
      <c r="C10" s="29"/>
      <c r="D10" s="34"/>
      <c r="E10" s="14"/>
      <c r="F10" s="14"/>
      <c r="G10" s="15"/>
      <c r="H10" s="15"/>
      <c r="I10" s="15"/>
      <c r="J10" s="15"/>
      <c r="K10" s="39"/>
      <c r="L10" s="28"/>
      <c r="M10" s="33"/>
      <c r="N10" s="57"/>
      <c r="P10" s="63"/>
    </row>
    <row r="11" spans="1:16" s="2" customFormat="1" ht="69.95" hidden="1" customHeight="1" outlineLevel="1" thickBot="1" x14ac:dyDescent="0.3">
      <c r="A11" s="13"/>
      <c r="B11" s="58"/>
      <c r="C11" s="42"/>
      <c r="D11" s="43"/>
      <c r="E11" s="44"/>
      <c r="F11" s="44"/>
      <c r="G11" s="45"/>
      <c r="H11" s="45"/>
      <c r="I11" s="45"/>
      <c r="J11" s="45"/>
      <c r="K11" s="39"/>
      <c r="L11" s="46"/>
      <c r="M11" s="47"/>
      <c r="N11" s="59"/>
      <c r="P11" s="63"/>
    </row>
    <row r="12" spans="1:16" s="2" customFormat="1" ht="25.5" customHeight="1" collapsed="1" thickBot="1" x14ac:dyDescent="0.3">
      <c r="A12" s="13"/>
      <c r="B12" s="103"/>
      <c r="C12" s="104"/>
      <c r="D12" s="104"/>
      <c r="E12" s="104"/>
      <c r="F12" s="105"/>
      <c r="G12" s="48">
        <f>(G8*$D8)+(G9*$D9)+(G10*$D10)+(G11*$D11)</f>
        <v>43212960</v>
      </c>
      <c r="H12" s="48">
        <f>(H8*$D8)+(H9*$D9)+(H10*$D10)+(H11*$D11)</f>
        <v>39999424.799999997</v>
      </c>
      <c r="I12" s="48">
        <f>(I8*$D8)+(I9*$D9)+(I10*$D10)+(I11*$D11)</f>
        <v>42870000</v>
      </c>
      <c r="J12" s="48">
        <f t="shared" ref="J12" si="0">(J8*$D8)+(J9*$D9)+(J10*$D10)+(J11*$D11)</f>
        <v>0</v>
      </c>
      <c r="K12" s="49"/>
      <c r="L12" s="49"/>
      <c r="M12" s="50"/>
      <c r="N12" s="51"/>
      <c r="P12" s="63">
        <f>ROUNDDOWN(P8/K8,-1)</f>
        <v>57160</v>
      </c>
    </row>
    <row r="13" spans="1:16" ht="42" customHeight="1" thickBot="1" x14ac:dyDescent="0.3">
      <c r="A13" s="13"/>
      <c r="B13" s="78" t="s">
        <v>8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  <c r="N13" s="41">
        <f>SUM( N8:N11)</f>
        <v>39999424.799999997</v>
      </c>
      <c r="P13" s="70"/>
    </row>
    <row r="14" spans="1:16" ht="14.25" customHeight="1" x14ac:dyDescent="0.25">
      <c r="A14" s="13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</row>
    <row r="15" spans="1:16" ht="19.5" customHeight="1" thickBot="1" x14ac:dyDescent="0.3">
      <c r="A15" s="13"/>
      <c r="B15" s="35" t="s">
        <v>16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6"/>
    </row>
    <row r="16" spans="1:16" s="4" customFormat="1" ht="48" customHeight="1" thickBot="1" x14ac:dyDescent="0.3">
      <c r="A16" s="17"/>
      <c r="B16" s="66" t="s">
        <v>13</v>
      </c>
      <c r="C16" s="98" t="s">
        <v>12</v>
      </c>
      <c r="D16" s="99"/>
      <c r="E16" s="99"/>
      <c r="F16" s="99"/>
      <c r="G16" s="67" t="s">
        <v>17</v>
      </c>
      <c r="H16" s="6"/>
      <c r="I16" s="6"/>
      <c r="J16" s="6"/>
      <c r="K16" s="6"/>
      <c r="L16" s="6"/>
      <c r="M16" s="6"/>
    </row>
    <row r="17" spans="1:14" s="4" customFormat="1" ht="25.5" customHeight="1" x14ac:dyDescent="0.3">
      <c r="A17" s="17"/>
      <c r="B17" s="68">
        <v>1</v>
      </c>
      <c r="C17" s="100" t="s">
        <v>24</v>
      </c>
      <c r="D17" s="101"/>
      <c r="E17" s="101"/>
      <c r="F17" s="102"/>
      <c r="G17" s="69" t="s">
        <v>27</v>
      </c>
      <c r="H17" s="6"/>
      <c r="I17" s="6"/>
      <c r="J17" s="6"/>
      <c r="K17" s="6"/>
      <c r="L17" s="32"/>
      <c r="M17" s="18"/>
      <c r="N17" s="19"/>
    </row>
    <row r="18" spans="1:14" s="4" customFormat="1" ht="25.5" customHeight="1" x14ac:dyDescent="0.3">
      <c r="A18" s="17"/>
      <c r="B18" s="53">
        <v>2</v>
      </c>
      <c r="C18" s="71" t="s">
        <v>25</v>
      </c>
      <c r="D18" s="72"/>
      <c r="E18" s="72"/>
      <c r="F18" s="73"/>
      <c r="G18" s="64" t="s">
        <v>23</v>
      </c>
      <c r="H18" s="6"/>
      <c r="I18" s="6"/>
      <c r="J18" s="6"/>
      <c r="K18" s="6"/>
      <c r="L18" s="32"/>
      <c r="M18" s="18"/>
      <c r="N18" s="20"/>
    </row>
    <row r="19" spans="1:14" s="4" customFormat="1" ht="25.5" customHeight="1" x14ac:dyDescent="0.3">
      <c r="A19" s="17"/>
      <c r="B19" s="53">
        <v>3</v>
      </c>
      <c r="C19" s="71" t="s">
        <v>26</v>
      </c>
      <c r="D19" s="72"/>
      <c r="E19" s="72"/>
      <c r="F19" s="73"/>
      <c r="G19" s="64" t="s">
        <v>28</v>
      </c>
      <c r="H19" s="6"/>
      <c r="I19" s="6"/>
      <c r="J19" s="6"/>
      <c r="K19" s="6"/>
      <c r="L19" s="32"/>
      <c r="M19" s="18"/>
      <c r="N19" s="20"/>
    </row>
    <row r="20" spans="1:14" ht="25.5" hidden="1" customHeight="1" x14ac:dyDescent="0.3">
      <c r="A20" s="13"/>
      <c r="B20" s="53"/>
      <c r="C20" s="71"/>
      <c r="D20" s="72"/>
      <c r="E20" s="72"/>
      <c r="F20" s="73"/>
      <c r="G20" s="64"/>
      <c r="H20" s="65"/>
      <c r="I20" s="65"/>
      <c r="J20" s="65"/>
      <c r="K20" s="31"/>
      <c r="L20" s="31"/>
      <c r="M20" s="18"/>
      <c r="N20" s="20"/>
    </row>
    <row r="21" spans="1:14" ht="20.25" x14ac:dyDescent="0.3">
      <c r="A21" s="13"/>
      <c r="B21" s="10"/>
      <c r="C21" s="24"/>
      <c r="D21" s="25"/>
      <c r="E21" s="25"/>
      <c r="F21" s="25"/>
      <c r="G21" s="25"/>
      <c r="H21" s="25"/>
      <c r="I21" s="25"/>
      <c r="J21" s="25"/>
      <c r="K21" s="7"/>
      <c r="L21" s="7"/>
      <c r="M21" s="7"/>
      <c r="N21" s="9"/>
    </row>
    <row r="22" spans="1:14" ht="20.25" x14ac:dyDescent="0.3">
      <c r="A22" s="13"/>
      <c r="B22" s="23"/>
      <c r="C22" s="26" t="s">
        <v>9</v>
      </c>
      <c r="D22" s="26"/>
      <c r="E22" s="26"/>
      <c r="F22" s="25"/>
      <c r="G22" s="25" t="s">
        <v>10</v>
      </c>
      <c r="H22" s="25"/>
      <c r="I22" s="25"/>
      <c r="J22" s="25"/>
      <c r="K22" s="13"/>
      <c r="L22" s="13"/>
      <c r="M22" s="13"/>
      <c r="N22" s="13"/>
    </row>
    <row r="23" spans="1:14" ht="20.25" x14ac:dyDescent="0.3">
      <c r="A23" s="13"/>
      <c r="B23" s="23"/>
      <c r="C23" s="25"/>
      <c r="D23" s="25"/>
      <c r="E23" s="25"/>
      <c r="F23" s="25"/>
      <c r="G23" s="26"/>
      <c r="H23" s="26"/>
      <c r="I23" s="27"/>
      <c r="J23" s="27"/>
      <c r="K23" s="13"/>
      <c r="L23" s="13"/>
      <c r="M23" s="13"/>
      <c r="N23" s="13"/>
    </row>
    <row r="24" spans="1:14" ht="20.25" x14ac:dyDescent="0.3">
      <c r="A24" s="13"/>
      <c r="B24" s="23"/>
      <c r="C24" s="25"/>
      <c r="D24" s="25"/>
      <c r="E24" s="25"/>
      <c r="F24" s="25"/>
      <c r="G24" s="25"/>
      <c r="H24" s="25"/>
      <c r="I24" s="27"/>
      <c r="J24" s="27"/>
      <c r="K24" s="13"/>
      <c r="L24" s="13"/>
      <c r="M24" s="13"/>
      <c r="N24" s="13"/>
    </row>
    <row r="25" spans="1:14" ht="20.25" x14ac:dyDescent="0.3">
      <c r="A25" s="13"/>
      <c r="B25" s="23"/>
      <c r="C25" s="24"/>
      <c r="D25" s="25"/>
      <c r="E25" s="25"/>
      <c r="F25" s="25"/>
      <c r="G25" s="25"/>
      <c r="H25" s="25"/>
      <c r="I25" s="27"/>
      <c r="J25" s="27"/>
      <c r="K25" s="13"/>
      <c r="L25" s="13"/>
      <c r="M25" s="13"/>
      <c r="N25" s="13"/>
    </row>
    <row r="26" spans="1:14" ht="20.25" x14ac:dyDescent="0.3">
      <c r="A26" s="13"/>
      <c r="B26" s="23"/>
      <c r="C26" s="24"/>
      <c r="D26" s="24"/>
      <c r="E26" s="24"/>
      <c r="F26" s="24"/>
      <c r="G26" s="25"/>
      <c r="H26" s="25"/>
      <c r="I26" s="27"/>
      <c r="J26" s="27"/>
      <c r="K26" s="13"/>
      <c r="L26" s="13"/>
      <c r="M26" s="13"/>
      <c r="N26" s="13"/>
    </row>
    <row r="27" spans="1:14" ht="20.25" x14ac:dyDescent="0.3">
      <c r="A27" s="13"/>
      <c r="B27" s="23"/>
      <c r="C27" s="24"/>
      <c r="D27" s="24"/>
      <c r="E27" s="24"/>
      <c r="F27" s="24"/>
      <c r="G27" s="24"/>
      <c r="H27" s="24"/>
      <c r="I27" s="24"/>
      <c r="J27" s="24"/>
      <c r="K27" s="13"/>
      <c r="L27" s="13"/>
      <c r="M27" s="13"/>
      <c r="N27" s="13"/>
    </row>
    <row r="28" spans="1:14" ht="20.25" x14ac:dyDescent="0.3">
      <c r="A28" s="13"/>
      <c r="B28" s="23"/>
      <c r="C28" s="24"/>
      <c r="D28" s="24"/>
      <c r="E28" s="24"/>
      <c r="F28" s="24"/>
      <c r="G28" s="24"/>
      <c r="H28" s="24"/>
      <c r="I28" s="24"/>
      <c r="J28" s="24"/>
      <c r="K28" s="8"/>
      <c r="L28" s="8"/>
      <c r="M28" s="8"/>
      <c r="N28" s="8"/>
    </row>
    <row r="29" spans="1:14" ht="20.25" x14ac:dyDescent="0.3">
      <c r="A29" s="13"/>
      <c r="B29" s="2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8.75" x14ac:dyDescent="0.3">
      <c r="A30" s="13"/>
      <c r="B30" s="21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8.75" x14ac:dyDescent="0.3">
      <c r="A31" s="13"/>
      <c r="B31" s="21"/>
      <c r="C31" s="22"/>
      <c r="D31" s="13"/>
      <c r="E31" s="13"/>
      <c r="F31" s="13"/>
      <c r="G31" s="13"/>
      <c r="H31" s="13"/>
      <c r="I31" s="13"/>
      <c r="J31" s="13"/>
      <c r="K31" s="8"/>
      <c r="L31" s="8"/>
      <c r="M31" s="8"/>
      <c r="N31" s="8"/>
    </row>
    <row r="32" spans="1:14" x14ac:dyDescent="0.25">
      <c r="A32" s="13"/>
      <c r="B32" s="21"/>
      <c r="C32" s="2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2:14" x14ac:dyDescent="0.25">
      <c r="B33" s="21"/>
      <c r="K33" s="13"/>
      <c r="L33" s="13"/>
      <c r="M33" s="13"/>
      <c r="N33" s="13"/>
    </row>
  </sheetData>
  <mergeCells count="26">
    <mergeCell ref="C16:F16"/>
    <mergeCell ref="C17:F17"/>
    <mergeCell ref="C18:F18"/>
    <mergeCell ref="C19:F19"/>
    <mergeCell ref="B12:F12"/>
    <mergeCell ref="N5:N7"/>
    <mergeCell ref="G5:J5"/>
    <mergeCell ref="L5:L7"/>
    <mergeCell ref="F5:F7"/>
    <mergeCell ref="E5:E7"/>
    <mergeCell ref="C20:F20"/>
    <mergeCell ref="J6:J7"/>
    <mergeCell ref="M1:N1"/>
    <mergeCell ref="B13:M13"/>
    <mergeCell ref="B5:B7"/>
    <mergeCell ref="B14:N14"/>
    <mergeCell ref="K5:K7"/>
    <mergeCell ref="M5:M7"/>
    <mergeCell ref="D5:D7"/>
    <mergeCell ref="G6:G7"/>
    <mergeCell ref="H6:H7"/>
    <mergeCell ref="I6:I7"/>
    <mergeCell ref="B2:N2"/>
    <mergeCell ref="B3:N3"/>
    <mergeCell ref="C1:K1"/>
    <mergeCell ref="C5:C7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</vt:lpstr>
      <vt:lpstr>НМЦ!Область_печати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Ольга</dc:creator>
  <cp:lastModifiedBy>Добрынина Виктория Сергеевна</cp:lastModifiedBy>
  <cp:lastPrinted>2026-10-14T14:46:52Z</cp:lastPrinted>
  <dcterms:created xsi:type="dcterms:W3CDTF">2016-02-10T09:14:14Z</dcterms:created>
  <dcterms:modified xsi:type="dcterms:W3CDTF">2026-10-20T11:11:58Z</dcterms:modified>
</cp:coreProperties>
</file>