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\Контрактная служба\2026\223\!Эл. аукционы\Поставка - Продукты питания на год\на размещение\"/>
    </mc:Choice>
  </mc:AlternateContent>
  <xr:revisionPtr revIDLastSave="0" documentId="13_ncr:1_{5C51614F-147E-455E-91E4-4BAB8F1460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6" r:id="rId1"/>
  </sheets>
  <definedNames>
    <definedName name="_xlnm.Print_Area" localSheetId="0">'Лист 1'!$A$2:$M$78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1" i="6" l="1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" i="6"/>
  <c r="I7" i="6"/>
  <c r="L7" i="6" s="1"/>
  <c r="I8" i="6"/>
  <c r="L8" i="6" s="1"/>
  <c r="I9" i="6"/>
  <c r="J9" i="6" s="1"/>
  <c r="K9" i="6" s="1"/>
  <c r="I10" i="6"/>
  <c r="L10" i="6" s="1"/>
  <c r="I11" i="6"/>
  <c r="L11" i="6" s="1"/>
  <c r="I12" i="6"/>
  <c r="L12" i="6" s="1"/>
  <c r="I13" i="6"/>
  <c r="L13" i="6" s="1"/>
  <c r="I14" i="6"/>
  <c r="L14" i="6" s="1"/>
  <c r="I15" i="6"/>
  <c r="L15" i="6" s="1"/>
  <c r="I16" i="6"/>
  <c r="L16" i="6" s="1"/>
  <c r="I17" i="6"/>
  <c r="L17" i="6" s="1"/>
  <c r="I18" i="6"/>
  <c r="L18" i="6" s="1"/>
  <c r="I19" i="6"/>
  <c r="L19" i="6" s="1"/>
  <c r="I20" i="6"/>
  <c r="L20" i="6" s="1"/>
  <c r="I21" i="6"/>
  <c r="L21" i="6" s="1"/>
  <c r="I22" i="6"/>
  <c r="L22" i="6" s="1"/>
  <c r="I23" i="6"/>
  <c r="L23" i="6" s="1"/>
  <c r="I24" i="6"/>
  <c r="L24" i="6" s="1"/>
  <c r="I25" i="6"/>
  <c r="L25" i="6" s="1"/>
  <c r="I26" i="6"/>
  <c r="L26" i="6" s="1"/>
  <c r="I27" i="6"/>
  <c r="L27" i="6" s="1"/>
  <c r="I28" i="6"/>
  <c r="L28" i="6" s="1"/>
  <c r="I29" i="6"/>
  <c r="L29" i="6" s="1"/>
  <c r="I30" i="6"/>
  <c r="L30" i="6" s="1"/>
  <c r="I31" i="6"/>
  <c r="L31" i="6" s="1"/>
  <c r="I32" i="6"/>
  <c r="L32" i="6" s="1"/>
  <c r="I33" i="6"/>
  <c r="L33" i="6" s="1"/>
  <c r="I34" i="6"/>
  <c r="L34" i="6" s="1"/>
  <c r="I35" i="6"/>
  <c r="L35" i="6" s="1"/>
  <c r="I36" i="6"/>
  <c r="L36" i="6" s="1"/>
  <c r="I37" i="6"/>
  <c r="L37" i="6" s="1"/>
  <c r="I38" i="6"/>
  <c r="L38" i="6" s="1"/>
  <c r="I39" i="6"/>
  <c r="L39" i="6" s="1"/>
  <c r="I40" i="6"/>
  <c r="L40" i="6" s="1"/>
  <c r="I41" i="6"/>
  <c r="L41" i="6" s="1"/>
  <c r="I42" i="6"/>
  <c r="L42" i="6" s="1"/>
  <c r="I43" i="6"/>
  <c r="L43" i="6" s="1"/>
  <c r="I44" i="6"/>
  <c r="L44" i="6" s="1"/>
  <c r="I45" i="6"/>
  <c r="L45" i="6" s="1"/>
  <c r="I46" i="6"/>
  <c r="L46" i="6" s="1"/>
  <c r="I47" i="6"/>
  <c r="L47" i="6" s="1"/>
  <c r="I48" i="6"/>
  <c r="L48" i="6" s="1"/>
  <c r="I49" i="6"/>
  <c r="J49" i="6" s="1"/>
  <c r="K49" i="6" s="1"/>
  <c r="I50" i="6"/>
  <c r="L50" i="6" s="1"/>
  <c r="I51" i="6"/>
  <c r="L51" i="6" s="1"/>
  <c r="I52" i="6"/>
  <c r="L52" i="6" s="1"/>
  <c r="I53" i="6"/>
  <c r="L53" i="6" s="1"/>
  <c r="I54" i="6"/>
  <c r="L54" i="6" s="1"/>
  <c r="I55" i="6"/>
  <c r="L55" i="6" s="1"/>
  <c r="I56" i="6"/>
  <c r="L56" i="6" s="1"/>
  <c r="I57" i="6"/>
  <c r="J57" i="6" s="1"/>
  <c r="K57" i="6" s="1"/>
  <c r="I58" i="6"/>
  <c r="L58" i="6" s="1"/>
  <c r="I59" i="6"/>
  <c r="L59" i="6" s="1"/>
  <c r="I60" i="6"/>
  <c r="L60" i="6" s="1"/>
  <c r="I61" i="6"/>
  <c r="L61" i="6" s="1"/>
  <c r="I62" i="6"/>
  <c r="L62" i="6" s="1"/>
  <c r="I63" i="6"/>
  <c r="L63" i="6" s="1"/>
  <c r="I64" i="6"/>
  <c r="L64" i="6" s="1"/>
  <c r="I65" i="6"/>
  <c r="L65" i="6" s="1"/>
  <c r="I66" i="6"/>
  <c r="L66" i="6" s="1"/>
  <c r="I67" i="6"/>
  <c r="L67" i="6" s="1"/>
  <c r="I68" i="6"/>
  <c r="L68" i="6" s="1"/>
  <c r="I69" i="6"/>
  <c r="L69" i="6" s="1"/>
  <c r="I70" i="6"/>
  <c r="L70" i="6" s="1"/>
  <c r="J62" i="6" l="1"/>
  <c r="K62" i="6" s="1"/>
  <c r="J58" i="6"/>
  <c r="K58" i="6" s="1"/>
  <c r="J46" i="6"/>
  <c r="K46" i="6" s="1"/>
  <c r="J42" i="6"/>
  <c r="K42" i="6" s="1"/>
  <c r="J30" i="6"/>
  <c r="K30" i="6" s="1"/>
  <c r="J26" i="6"/>
  <c r="K26" i="6" s="1"/>
  <c r="J14" i="6"/>
  <c r="K14" i="6" s="1"/>
  <c r="J10" i="6"/>
  <c r="K10" i="6" s="1"/>
  <c r="J70" i="6"/>
  <c r="K70" i="6" s="1"/>
  <c r="J54" i="6"/>
  <c r="K54" i="6" s="1"/>
  <c r="J38" i="6"/>
  <c r="K38" i="6" s="1"/>
  <c r="J22" i="6"/>
  <c r="K22" i="6" s="1"/>
  <c r="J66" i="6"/>
  <c r="K66" i="6" s="1"/>
  <c r="J50" i="6"/>
  <c r="K50" i="6" s="1"/>
  <c r="J34" i="6"/>
  <c r="K34" i="6" s="1"/>
  <c r="J18" i="6"/>
  <c r="K18" i="6" s="1"/>
  <c r="J69" i="6"/>
  <c r="K69" i="6" s="1"/>
  <c r="J61" i="6"/>
  <c r="K61" i="6" s="1"/>
  <c r="J53" i="6"/>
  <c r="K53" i="6" s="1"/>
  <c r="J45" i="6"/>
  <c r="K45" i="6" s="1"/>
  <c r="J37" i="6"/>
  <c r="K37" i="6" s="1"/>
  <c r="J29" i="6"/>
  <c r="K29" i="6" s="1"/>
  <c r="J21" i="6"/>
  <c r="K21" i="6" s="1"/>
  <c r="J13" i="6"/>
  <c r="K13" i="6" s="1"/>
  <c r="L57" i="6"/>
  <c r="L49" i="6"/>
  <c r="L9" i="6"/>
  <c r="J68" i="6"/>
  <c r="K68" i="6" s="1"/>
  <c r="J64" i="6"/>
  <c r="K64" i="6" s="1"/>
  <c r="J60" i="6"/>
  <c r="K60" i="6" s="1"/>
  <c r="J56" i="6"/>
  <c r="K56" i="6" s="1"/>
  <c r="J52" i="6"/>
  <c r="K52" i="6" s="1"/>
  <c r="J48" i="6"/>
  <c r="K48" i="6" s="1"/>
  <c r="J44" i="6"/>
  <c r="K44" i="6" s="1"/>
  <c r="J40" i="6"/>
  <c r="K40" i="6" s="1"/>
  <c r="J36" i="6"/>
  <c r="K36" i="6" s="1"/>
  <c r="J32" i="6"/>
  <c r="K32" i="6" s="1"/>
  <c r="J28" i="6"/>
  <c r="K28" i="6" s="1"/>
  <c r="J24" i="6"/>
  <c r="K24" i="6" s="1"/>
  <c r="J20" i="6"/>
  <c r="K20" i="6" s="1"/>
  <c r="J16" i="6"/>
  <c r="K16" i="6" s="1"/>
  <c r="J12" i="6"/>
  <c r="K12" i="6" s="1"/>
  <c r="J8" i="6"/>
  <c r="K8" i="6" s="1"/>
  <c r="J65" i="6"/>
  <c r="K65" i="6" s="1"/>
  <c r="J41" i="6"/>
  <c r="K41" i="6" s="1"/>
  <c r="J33" i="6"/>
  <c r="K33" i="6" s="1"/>
  <c r="J25" i="6"/>
  <c r="K25" i="6" s="1"/>
  <c r="J17" i="6"/>
  <c r="K17" i="6" s="1"/>
  <c r="J67" i="6"/>
  <c r="K67" i="6" s="1"/>
  <c r="J63" i="6"/>
  <c r="K63" i="6" s="1"/>
  <c r="J59" i="6"/>
  <c r="K59" i="6" s="1"/>
  <c r="J55" i="6"/>
  <c r="K55" i="6" s="1"/>
  <c r="J51" i="6"/>
  <c r="K51" i="6" s="1"/>
  <c r="J47" i="6"/>
  <c r="K47" i="6" s="1"/>
  <c r="J43" i="6"/>
  <c r="K43" i="6" s="1"/>
  <c r="J39" i="6"/>
  <c r="K39" i="6" s="1"/>
  <c r="J35" i="6"/>
  <c r="K35" i="6" s="1"/>
  <c r="J31" i="6"/>
  <c r="K31" i="6" s="1"/>
  <c r="J27" i="6"/>
  <c r="K27" i="6" s="1"/>
  <c r="J23" i="6"/>
  <c r="K23" i="6" s="1"/>
  <c r="J19" i="6"/>
  <c r="K19" i="6" s="1"/>
  <c r="J15" i="6"/>
  <c r="K15" i="6" s="1"/>
  <c r="J11" i="6"/>
  <c r="K11" i="6" s="1"/>
  <c r="J7" i="6"/>
  <c r="K7" i="6" s="1"/>
</calcChain>
</file>

<file path=xl/sharedStrings.xml><?xml version="1.0" encoding="utf-8"?>
<sst xmlns="http://schemas.openxmlformats.org/spreadsheetml/2006/main" count="213" uniqueCount="151">
  <si>
    <t>№ п/п</t>
  </si>
  <si>
    <t>Ед. изм.</t>
  </si>
  <si>
    <t>Кол-во</t>
  </si>
  <si>
    <t>Другие источники информации (коммерческие предложения) цена за ед. (руб.)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</si>
  <si>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</si>
  <si>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</si>
  <si>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с округлением (вниз) до сотых долей после запятой (руб.)</t>
  </si>
  <si>
    <t>Значение коэффициента вариации по каждой позиции не превышает 33%, совокупность ценовых значений является однородной</t>
  </si>
  <si>
    <t>Наименование товаров, работ, услуг</t>
  </si>
  <si>
    <t>ОКПД2</t>
  </si>
  <si>
    <t>КП № 1</t>
  </si>
  <si>
    <t>КП № 2</t>
  </si>
  <si>
    <t xml:space="preserve">КП №3 </t>
  </si>
  <si>
    <t xml:space="preserve">Заказчиком были направлены запросы о предоставлении ценовой информации 5-ти поставщикам (подрядчикам, исполнителям), обладающим опытом поставок соответствующих товаров, работ, услуг, информация о которых имеется в свободном доступе (в частности, опубликована в печати, размещена на сайтах в сети "Интернет"). Ответы на запросы получены от 3-х  поставщиков (подрядчиков, исполнителей), а также была использована ценовая информация от поставщиков (подрядчиков, исполнителей), информация о которых имеется в свободном доступе (в частности, опубликована в печати, размещена на сайтах в сети "Интернет"). </t>
  </si>
  <si>
    <t xml:space="preserve"> Обоснование начальной (максимальной) цены договора</t>
  </si>
  <si>
    <t>Н(М)ЦД с учетом округления цены за единицу (руб.)</t>
  </si>
  <si>
    <t>В результате проведения анализа рынка начальная (максимальная) цена договора составляет</t>
  </si>
  <si>
    <t>Бекон Столичный сырокопчёный</t>
  </si>
  <si>
    <t>Бульон сублимированный куриный</t>
  </si>
  <si>
    <t>Говядина охлажденная</t>
  </si>
  <si>
    <t>Горох, консервированный без уксуса или уксусной кислоты (кроме готовых блюд из овощей)</t>
  </si>
  <si>
    <t>Горчица готовая острая</t>
  </si>
  <si>
    <t>Горох колотый</t>
  </si>
  <si>
    <t>Крупа гречневая</t>
  </si>
  <si>
    <t>Дрожжи хлебопекарные сушеные</t>
  </si>
  <si>
    <t>Укроп свежий</t>
  </si>
  <si>
    <t>Капуста белокочанная</t>
  </si>
  <si>
    <t>Капуста брокколи</t>
  </si>
  <si>
    <t>Капуста цветная</t>
  </si>
  <si>
    <t>Картофель Продовольственный</t>
  </si>
  <si>
    <t>Кетчуп томатный</t>
  </si>
  <si>
    <t>Кофе жареный</t>
  </si>
  <si>
    <t>Лист лавровый сушеный</t>
  </si>
  <si>
    <t>Лук репчатый</t>
  </si>
  <si>
    <t>Майонез</t>
  </si>
  <si>
    <t>Маслины черные</t>
  </si>
  <si>
    <t>Масло подсолнечное рафинированное</t>
  </si>
  <si>
    <t>Масло сливочное</t>
  </si>
  <si>
    <t>Молоко питьевое</t>
  </si>
  <si>
    <t>Морковь столовая</t>
  </si>
  <si>
    <t>Мука пшеничная</t>
  </si>
  <si>
    <t>Огурцы свежие</t>
  </si>
  <si>
    <t>Огурцы соленые</t>
  </si>
  <si>
    <t>Перец сладкий болгарский, свежий</t>
  </si>
  <si>
    <t>Перец обработанный</t>
  </si>
  <si>
    <t>Перец обработанный (сладкий)</t>
  </si>
  <si>
    <t>Рис для плова</t>
  </si>
  <si>
    <t>Салат листовой свежий (айсберг)</t>
  </si>
  <si>
    <t>Сахар белый свекловичный в твердом состоянии без вкусоароматических или красящих добавок</t>
  </si>
  <si>
    <t>Свекла столовая</t>
  </si>
  <si>
    <t>Свинина охлажденная (карбонат)</t>
  </si>
  <si>
    <t>Молоко сгущенное</t>
  </si>
  <si>
    <t>Сметана</t>
  </si>
  <si>
    <t>Сода пищевая (пищевой карбонат натрия Е-500)</t>
  </si>
  <si>
    <t>Сок вишневый</t>
  </si>
  <si>
    <t>Сок апельсиновый</t>
  </si>
  <si>
    <t>Изделия колбасные вареные, в том числе фаршированные мясные</t>
  </si>
  <si>
    <t>Сухари панировочные</t>
  </si>
  <si>
    <t>Сыр Тильзитер полутвердый</t>
  </si>
  <si>
    <t>Сыр рассольный Фетакса</t>
  </si>
  <si>
    <t>Томатная паста</t>
  </si>
  <si>
    <t>Томаты (помидоры)</t>
  </si>
  <si>
    <t>Тыква продовольственная свежая</t>
  </si>
  <si>
    <t>Уксус пищевой</t>
  </si>
  <si>
    <t>Мясо сельскохозяйственной птицы охлажденное</t>
  </si>
  <si>
    <t>Хлопья овсяные</t>
  </si>
  <si>
    <t xml:space="preserve">Чай черный (ферментированный) пакетированный </t>
  </si>
  <si>
    <t xml:space="preserve">Чай зеленый (неферментированный) пакетированный </t>
  </si>
  <si>
    <t>Чеснок свежий</t>
  </si>
  <si>
    <t>Грибы шампиньоны свежие</t>
  </si>
  <si>
    <t>Ягоды замороженные</t>
  </si>
  <si>
    <t>Яйца куриные в скорлупе свежие</t>
  </si>
  <si>
    <t>на поставку продовольственных товаров</t>
  </si>
  <si>
    <t>Н(М)ЦД</t>
  </si>
  <si>
    <t>Однородность совокупности значений выявленных цен, используемых в расчете Н(М)ЦД</t>
  </si>
  <si>
    <t>10.13.14.612</t>
  </si>
  <si>
    <t>10.89.11.111</t>
  </si>
  <si>
    <t>10.11.11.110</t>
  </si>
  <si>
    <t>10.39.16.000</t>
  </si>
  <si>
    <t>10.84.12.170</t>
  </si>
  <si>
    <t>01.11.75.110</t>
  </si>
  <si>
    <t>10.61.32.113</t>
  </si>
  <si>
    <t>10.89.13.112</t>
  </si>
  <si>
    <t>01.13.19.000</t>
  </si>
  <si>
    <t>01.13.12.120</t>
  </si>
  <si>
    <t>10.39.11.000</t>
  </si>
  <si>
    <t>10.84.12.120</t>
  </si>
  <si>
    <t>10.83.11.120</t>
  </si>
  <si>
    <t>10.84.23.164</t>
  </si>
  <si>
    <t>01.13.43.110</t>
  </si>
  <si>
    <t>10.84.12.130</t>
  </si>
  <si>
    <t>10.73.11.110</t>
  </si>
  <si>
    <t>10.39.18.110</t>
  </si>
  <si>
    <t>10.41.54.110</t>
  </si>
  <si>
    <t>10.51.30.111</t>
  </si>
  <si>
    <t>01.13.41.110</t>
  </si>
  <si>
    <t>10.61.21.113</t>
  </si>
  <si>
    <t>01.13.32.000</t>
  </si>
  <si>
    <t>10.39.17.100</t>
  </si>
  <si>
    <t>01.13.90.000</t>
  </si>
  <si>
    <t>10.84.22.110</t>
  </si>
  <si>
    <t>10.81.12.110</t>
  </si>
  <si>
    <t>01.13.49.110</t>
  </si>
  <si>
    <t>10.11.12.110</t>
  </si>
  <si>
    <t>10.51.52.200</t>
  </si>
  <si>
    <t>20.13.43.119</t>
  </si>
  <si>
    <t>10.72.11.120</t>
  </si>
  <si>
    <t>10.39.17.112</t>
  </si>
  <si>
    <t>01.13.34.000</t>
  </si>
  <si>
    <t>01.13.39.130</t>
  </si>
  <si>
    <t>10.84.11.000</t>
  </si>
  <si>
    <t>10.61.33.111</t>
  </si>
  <si>
    <t>10.83.13.120</t>
  </si>
  <si>
    <t>10.83.13.110</t>
  </si>
  <si>
    <t>01.13.42.000</t>
  </si>
  <si>
    <t>01.13.80.000</t>
  </si>
  <si>
    <t>10.39.21.120</t>
  </si>
  <si>
    <t>01.47.21.000</t>
  </si>
  <si>
    <t>Килограмм</t>
  </si>
  <si>
    <t>Литр</t>
  </si>
  <si>
    <t>Штука</t>
  </si>
  <si>
    <t xml:space="preserve">Литр </t>
  </si>
  <si>
    <t>Упаковка</t>
  </si>
  <si>
    <r>
      <t xml:space="preserve">Коэффициент вариации цен
V (%)
</t>
    </r>
    <r>
      <rPr>
        <i/>
        <sz val="10"/>
        <color indexed="8"/>
        <rFont val="Times New Roman"/>
        <family val="1"/>
        <charset val="204"/>
      </rPr>
      <t>(не должен превышать 33%)</t>
    </r>
  </si>
  <si>
    <t>10.12.20.110</t>
  </si>
  <si>
    <t>Сок яблочный</t>
  </si>
  <si>
    <t>10.84.21.000</t>
  </si>
  <si>
    <t>10.61.12.000</t>
  </si>
  <si>
    <t>Вода питьевая упакованная негазированная</t>
  </si>
  <si>
    <t>Вода питьевая упакованная газированная</t>
  </si>
  <si>
    <t>Изделия макаронные "Перья"</t>
  </si>
  <si>
    <t>Изделия макаронные "Спагетти"</t>
  </si>
  <si>
    <t>Соль пищевая молотая</t>
  </si>
  <si>
    <t>Соль пищевая выварочная</t>
  </si>
  <si>
    <t>Хлеб недлительного хранения пшеничный</t>
  </si>
  <si>
    <t>Хлеб недлительного хранения ржаной</t>
  </si>
  <si>
    <t>11.07.11.121</t>
  </si>
  <si>
    <t>11.07.11.122</t>
  </si>
  <si>
    <t>01.13.51.120</t>
  </si>
  <si>
    <t>10.51.11.111</t>
  </si>
  <si>
    <t>10.51.51.113</t>
  </si>
  <si>
    <t>10.32.16.110</t>
  </si>
  <si>
    <t>10.32.19.111</t>
  </si>
  <si>
    <t>10.32.12.110</t>
  </si>
  <si>
    <t>10.84.30.140</t>
  </si>
  <si>
    <t>10.84.30.120</t>
  </si>
  <si>
    <t>10.13.14.110</t>
  </si>
  <si>
    <t>10.51.40.120</t>
  </si>
  <si>
    <t>10.51.40.160</t>
  </si>
  <si>
    <t>10.71.11.111</t>
  </si>
  <si>
    <t>10.71.11.112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</si>
</sst>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_₽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7" fillId="0" borderId="6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54536</xdr:colOff>
      <xdr:row>5</xdr:row>
      <xdr:rowOff>793751</xdr:rowOff>
    </xdr:from>
    <xdr:to>
      <xdr:col>10</xdr:col>
      <xdr:colOff>1170517</xdr:colOff>
      <xdr:row>5</xdr:row>
      <xdr:rowOff>1164167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7453" y="2709334"/>
          <a:ext cx="1115981" cy="370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29633</xdr:colOff>
      <xdr:row>5</xdr:row>
      <xdr:rowOff>497418</xdr:rowOff>
    </xdr:from>
    <xdr:to>
      <xdr:col>9</xdr:col>
      <xdr:colOff>984251</xdr:colOff>
      <xdr:row>5</xdr:row>
      <xdr:rowOff>1005415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3633" y="2413001"/>
          <a:ext cx="954618" cy="507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5</xdr:row>
      <xdr:rowOff>1066800</xdr:rowOff>
    </xdr:from>
    <xdr:to>
      <xdr:col>11</xdr:col>
      <xdr:colOff>0</xdr:colOff>
      <xdr:row>5</xdr:row>
      <xdr:rowOff>1609725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92150" y="3257550"/>
          <a:ext cx="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79"/>
  <sheetViews>
    <sheetView tabSelected="1" topLeftCell="A43" zoomScale="90" zoomScaleNormal="90" zoomScaleSheetLayoutView="70" workbookViewId="0">
      <selection activeCell="O65" sqref="O65"/>
    </sheetView>
  </sheetViews>
  <sheetFormatPr defaultColWidth="11.7109375" defaultRowHeight="15" x14ac:dyDescent="0.2"/>
  <cols>
    <col min="1" max="1" width="6.28515625" style="1" bestFit="1" customWidth="1"/>
    <col min="2" max="2" width="13" style="1" customWidth="1"/>
    <col min="3" max="3" width="54.42578125" style="2" customWidth="1"/>
    <col min="4" max="4" width="10.5703125" style="1" customWidth="1"/>
    <col min="5" max="5" width="7.5703125" style="1" bestFit="1" customWidth="1"/>
    <col min="6" max="10" width="16" style="1" customWidth="1"/>
    <col min="11" max="11" width="17.5703125" style="1" customWidth="1"/>
    <col min="12" max="12" width="14.7109375" style="1" bestFit="1" customWidth="1"/>
    <col min="13" max="13" width="14.28515625" style="1" bestFit="1" customWidth="1"/>
    <col min="14" max="14" width="11.7109375" style="3"/>
    <col min="15" max="16" width="11.7109375" style="1"/>
    <col min="17" max="17" width="11.7109375" style="3"/>
    <col min="18" max="16384" width="11.7109375" style="1"/>
  </cols>
  <sheetData>
    <row r="1" spans="1:17" ht="33" customHeight="1" x14ac:dyDescent="0.2">
      <c r="A1" s="45"/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4"/>
      <c r="O1" s="15"/>
    </row>
    <row r="2" spans="1:17" ht="16.5" customHeight="1" x14ac:dyDescent="0.2">
      <c r="A2" s="47" t="s">
        <v>14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16"/>
      <c r="P2" s="9"/>
      <c r="Q2" s="5"/>
    </row>
    <row r="3" spans="1:17" ht="14.25" customHeight="1" x14ac:dyDescent="0.2">
      <c r="A3" s="48" t="s">
        <v>72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16"/>
      <c r="P3" s="9"/>
      <c r="Q3" s="5"/>
    </row>
    <row r="4" spans="1:17" s="11" customFormat="1" ht="42.75" customHeight="1" x14ac:dyDescent="0.2">
      <c r="A4" s="49" t="s">
        <v>13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17"/>
      <c r="O4" s="17"/>
    </row>
    <row r="5" spans="1:17" ht="44.25" customHeight="1" x14ac:dyDescent="0.2">
      <c r="A5" s="50" t="s">
        <v>0</v>
      </c>
      <c r="B5" s="51" t="s">
        <v>9</v>
      </c>
      <c r="C5" s="51" t="s">
        <v>8</v>
      </c>
      <c r="D5" s="53" t="s">
        <v>1</v>
      </c>
      <c r="E5" s="53" t="s">
        <v>2</v>
      </c>
      <c r="F5" s="54" t="s">
        <v>3</v>
      </c>
      <c r="G5" s="55"/>
      <c r="H5" s="55"/>
      <c r="I5" s="56" t="s">
        <v>74</v>
      </c>
      <c r="J5" s="56"/>
      <c r="K5" s="56"/>
      <c r="L5" s="53" t="s">
        <v>73</v>
      </c>
      <c r="M5" s="53"/>
      <c r="N5" s="14"/>
      <c r="O5" s="15"/>
    </row>
    <row r="6" spans="1:17" ht="99.75" customHeight="1" x14ac:dyDescent="0.2">
      <c r="A6" s="50"/>
      <c r="B6" s="52"/>
      <c r="C6" s="52"/>
      <c r="D6" s="53"/>
      <c r="E6" s="53"/>
      <c r="F6" s="13" t="s">
        <v>10</v>
      </c>
      <c r="G6" s="13" t="s">
        <v>11</v>
      </c>
      <c r="H6" s="13" t="s">
        <v>12</v>
      </c>
      <c r="I6" s="18" t="s">
        <v>4</v>
      </c>
      <c r="J6" s="19" t="s">
        <v>5</v>
      </c>
      <c r="K6" s="19" t="s">
        <v>123</v>
      </c>
      <c r="L6" s="18" t="s">
        <v>6</v>
      </c>
      <c r="M6" s="18" t="s">
        <v>15</v>
      </c>
      <c r="N6" s="57"/>
      <c r="O6" s="57"/>
    </row>
    <row r="7" spans="1:17" ht="18" customHeight="1" x14ac:dyDescent="0.2">
      <c r="A7" s="31">
        <v>1</v>
      </c>
      <c r="B7" s="13" t="s">
        <v>75</v>
      </c>
      <c r="C7" s="12" t="s">
        <v>17</v>
      </c>
      <c r="D7" s="13" t="s">
        <v>118</v>
      </c>
      <c r="E7" s="13">
        <v>5</v>
      </c>
      <c r="F7" s="32">
        <v>1280</v>
      </c>
      <c r="G7" s="33">
        <v>1120</v>
      </c>
      <c r="H7" s="33">
        <v>1350</v>
      </c>
      <c r="I7" s="21">
        <f t="shared" ref="I7:I70" si="0">AVERAGE(F7:H7)</f>
        <v>1250</v>
      </c>
      <c r="J7" s="21">
        <f t="shared" ref="J7:J70" si="1">SQRT(((SUM((POWER(F7-I7,2)),(POWER(G7-I7,2)),(POWER(H7-I7,2)),)))/(3-1))</f>
        <v>117.9</v>
      </c>
      <c r="K7" s="22">
        <f t="shared" ref="K7:K70" si="2">(J7/I7)*100</f>
        <v>9.43</v>
      </c>
      <c r="L7" s="22">
        <f t="shared" ref="L7:L70" si="3">I7</f>
        <v>1250</v>
      </c>
      <c r="M7" s="34">
        <f>L7*E7</f>
        <v>6250</v>
      </c>
      <c r="N7" s="20"/>
      <c r="O7" s="20"/>
    </row>
    <row r="8" spans="1:17" ht="18" customHeight="1" x14ac:dyDescent="0.2">
      <c r="A8" s="31">
        <v>2</v>
      </c>
      <c r="B8" s="13" t="s">
        <v>76</v>
      </c>
      <c r="C8" s="12" t="s">
        <v>18</v>
      </c>
      <c r="D8" s="13" t="s">
        <v>118</v>
      </c>
      <c r="E8" s="13">
        <v>20</v>
      </c>
      <c r="F8" s="32">
        <v>910</v>
      </c>
      <c r="G8" s="33">
        <v>955</v>
      </c>
      <c r="H8" s="33">
        <v>835</v>
      </c>
      <c r="I8" s="21">
        <f t="shared" si="0"/>
        <v>900</v>
      </c>
      <c r="J8" s="21">
        <f t="shared" si="1"/>
        <v>60.62</v>
      </c>
      <c r="K8" s="22">
        <f t="shared" si="2"/>
        <v>6.74</v>
      </c>
      <c r="L8" s="22">
        <f t="shared" si="3"/>
        <v>900</v>
      </c>
      <c r="M8" s="34">
        <f t="shared" ref="M8:M70" si="4">L8*E8</f>
        <v>18000</v>
      </c>
      <c r="N8" s="20"/>
      <c r="O8" s="20"/>
    </row>
    <row r="9" spans="1:17" ht="18" customHeight="1" x14ac:dyDescent="0.2">
      <c r="A9" s="31">
        <v>3</v>
      </c>
      <c r="B9" s="13" t="s">
        <v>136</v>
      </c>
      <c r="C9" s="12" t="s">
        <v>128</v>
      </c>
      <c r="D9" s="13" t="s">
        <v>120</v>
      </c>
      <c r="E9" s="13">
        <v>200</v>
      </c>
      <c r="F9" s="32">
        <v>64</v>
      </c>
      <c r="G9" s="33">
        <v>61</v>
      </c>
      <c r="H9" s="33">
        <v>70</v>
      </c>
      <c r="I9" s="21">
        <f t="shared" si="0"/>
        <v>65</v>
      </c>
      <c r="J9" s="21">
        <f t="shared" si="1"/>
        <v>4.58</v>
      </c>
      <c r="K9" s="22">
        <f t="shared" si="2"/>
        <v>7.05</v>
      </c>
      <c r="L9" s="22">
        <f t="shared" si="3"/>
        <v>65</v>
      </c>
      <c r="M9" s="34">
        <f t="shared" si="4"/>
        <v>13000</v>
      </c>
      <c r="N9" s="20"/>
      <c r="O9" s="20"/>
    </row>
    <row r="10" spans="1:17" ht="18" customHeight="1" x14ac:dyDescent="0.2">
      <c r="A10" s="31">
        <v>4</v>
      </c>
      <c r="B10" s="13" t="s">
        <v>137</v>
      </c>
      <c r="C10" s="12" t="s">
        <v>129</v>
      </c>
      <c r="D10" s="13" t="s">
        <v>120</v>
      </c>
      <c r="E10" s="13">
        <v>200</v>
      </c>
      <c r="F10" s="32">
        <v>65</v>
      </c>
      <c r="G10" s="33">
        <v>60</v>
      </c>
      <c r="H10" s="33">
        <v>70</v>
      </c>
      <c r="I10" s="21">
        <f t="shared" si="0"/>
        <v>65</v>
      </c>
      <c r="J10" s="21">
        <f t="shared" si="1"/>
        <v>5</v>
      </c>
      <c r="K10" s="22">
        <f t="shared" si="2"/>
        <v>7.69</v>
      </c>
      <c r="L10" s="22">
        <f t="shared" si="3"/>
        <v>65</v>
      </c>
      <c r="M10" s="34">
        <f t="shared" si="4"/>
        <v>13000</v>
      </c>
      <c r="N10" s="20"/>
      <c r="O10" s="20"/>
    </row>
    <row r="11" spans="1:17" ht="18" customHeight="1" x14ac:dyDescent="0.2">
      <c r="A11" s="31">
        <v>5</v>
      </c>
      <c r="B11" s="31" t="s">
        <v>77</v>
      </c>
      <c r="C11" s="35" t="s">
        <v>19</v>
      </c>
      <c r="D11" s="31" t="s">
        <v>118</v>
      </c>
      <c r="E11" s="31">
        <v>100</v>
      </c>
      <c r="F11" s="36">
        <v>1400</v>
      </c>
      <c r="G11" s="22">
        <v>1220</v>
      </c>
      <c r="H11" s="22">
        <v>1280</v>
      </c>
      <c r="I11" s="37">
        <f t="shared" si="0"/>
        <v>1300</v>
      </c>
      <c r="J11" s="37">
        <f t="shared" si="1"/>
        <v>91.65</v>
      </c>
      <c r="K11" s="22">
        <f t="shared" si="2"/>
        <v>7.05</v>
      </c>
      <c r="L11" s="22">
        <f t="shared" si="3"/>
        <v>1300</v>
      </c>
      <c r="M11" s="22">
        <f t="shared" si="4"/>
        <v>130000</v>
      </c>
      <c r="N11" s="20"/>
      <c r="O11" s="20"/>
    </row>
    <row r="12" spans="1:17" ht="30" customHeight="1" x14ac:dyDescent="0.2">
      <c r="A12" s="31">
        <v>6</v>
      </c>
      <c r="B12" s="31" t="s">
        <v>78</v>
      </c>
      <c r="C12" s="35" t="s">
        <v>20</v>
      </c>
      <c r="D12" s="31" t="s">
        <v>118</v>
      </c>
      <c r="E12" s="31">
        <v>50</v>
      </c>
      <c r="F12" s="36">
        <v>425</v>
      </c>
      <c r="G12" s="22">
        <v>395</v>
      </c>
      <c r="H12" s="22">
        <v>380</v>
      </c>
      <c r="I12" s="37">
        <f t="shared" si="0"/>
        <v>400</v>
      </c>
      <c r="J12" s="37">
        <f t="shared" si="1"/>
        <v>22.91</v>
      </c>
      <c r="K12" s="22">
        <f t="shared" si="2"/>
        <v>5.73</v>
      </c>
      <c r="L12" s="22">
        <f t="shared" si="3"/>
        <v>400</v>
      </c>
      <c r="M12" s="22">
        <f t="shared" si="4"/>
        <v>20000</v>
      </c>
      <c r="N12" s="20"/>
      <c r="O12" s="20"/>
    </row>
    <row r="13" spans="1:17" ht="18" customHeight="1" x14ac:dyDescent="0.2">
      <c r="A13" s="31">
        <v>7</v>
      </c>
      <c r="B13" s="31" t="s">
        <v>79</v>
      </c>
      <c r="C13" s="35" t="s">
        <v>21</v>
      </c>
      <c r="D13" s="31" t="s">
        <v>118</v>
      </c>
      <c r="E13" s="31">
        <v>10</v>
      </c>
      <c r="F13" s="36">
        <v>365</v>
      </c>
      <c r="G13" s="22">
        <v>315</v>
      </c>
      <c r="H13" s="22">
        <v>370</v>
      </c>
      <c r="I13" s="37">
        <f t="shared" si="0"/>
        <v>350</v>
      </c>
      <c r="J13" s="37">
        <f t="shared" si="1"/>
        <v>30.41</v>
      </c>
      <c r="K13" s="22">
        <f t="shared" si="2"/>
        <v>8.69</v>
      </c>
      <c r="L13" s="22">
        <f t="shared" si="3"/>
        <v>350</v>
      </c>
      <c r="M13" s="22">
        <f t="shared" si="4"/>
        <v>3500</v>
      </c>
      <c r="N13" s="20"/>
      <c r="O13" s="20"/>
    </row>
    <row r="14" spans="1:17" ht="18" customHeight="1" x14ac:dyDescent="0.2">
      <c r="A14" s="31">
        <v>8</v>
      </c>
      <c r="B14" s="31" t="s">
        <v>80</v>
      </c>
      <c r="C14" s="35" t="s">
        <v>22</v>
      </c>
      <c r="D14" s="31" t="s">
        <v>118</v>
      </c>
      <c r="E14" s="31">
        <v>30</v>
      </c>
      <c r="F14" s="36">
        <v>170</v>
      </c>
      <c r="G14" s="22">
        <v>145</v>
      </c>
      <c r="H14" s="22">
        <v>150</v>
      </c>
      <c r="I14" s="37">
        <f t="shared" si="0"/>
        <v>155</v>
      </c>
      <c r="J14" s="37">
        <f t="shared" si="1"/>
        <v>13.23</v>
      </c>
      <c r="K14" s="22">
        <f t="shared" si="2"/>
        <v>8.5399999999999991</v>
      </c>
      <c r="L14" s="22">
        <f t="shared" si="3"/>
        <v>155</v>
      </c>
      <c r="M14" s="22">
        <f t="shared" si="4"/>
        <v>4650</v>
      </c>
      <c r="N14" s="20"/>
      <c r="O14" s="20"/>
    </row>
    <row r="15" spans="1:17" ht="18" customHeight="1" x14ac:dyDescent="0.2">
      <c r="A15" s="31">
        <v>9</v>
      </c>
      <c r="B15" s="31" t="s">
        <v>81</v>
      </c>
      <c r="C15" s="35" t="s">
        <v>23</v>
      </c>
      <c r="D15" s="31" t="s">
        <v>118</v>
      </c>
      <c r="E15" s="31">
        <v>30</v>
      </c>
      <c r="F15" s="36">
        <v>155</v>
      </c>
      <c r="G15" s="22">
        <v>150</v>
      </c>
      <c r="H15" s="22">
        <v>175</v>
      </c>
      <c r="I15" s="37">
        <f t="shared" si="0"/>
        <v>160</v>
      </c>
      <c r="J15" s="37">
        <f t="shared" si="1"/>
        <v>13.23</v>
      </c>
      <c r="K15" s="22">
        <f t="shared" si="2"/>
        <v>8.27</v>
      </c>
      <c r="L15" s="22">
        <f t="shared" si="3"/>
        <v>160</v>
      </c>
      <c r="M15" s="22">
        <f t="shared" si="4"/>
        <v>4800</v>
      </c>
      <c r="N15" s="20"/>
      <c r="O15" s="20"/>
    </row>
    <row r="16" spans="1:17" ht="18" customHeight="1" x14ac:dyDescent="0.2">
      <c r="A16" s="31">
        <v>10</v>
      </c>
      <c r="B16" s="31" t="s">
        <v>82</v>
      </c>
      <c r="C16" s="35" t="s">
        <v>24</v>
      </c>
      <c r="D16" s="31" t="s">
        <v>118</v>
      </c>
      <c r="E16" s="31">
        <v>10</v>
      </c>
      <c r="F16" s="36">
        <v>1380</v>
      </c>
      <c r="G16" s="22">
        <v>1290</v>
      </c>
      <c r="H16" s="22">
        <v>1530</v>
      </c>
      <c r="I16" s="37">
        <f t="shared" si="0"/>
        <v>1400</v>
      </c>
      <c r="J16" s="37">
        <f t="shared" si="1"/>
        <v>121.24</v>
      </c>
      <c r="K16" s="22">
        <f t="shared" si="2"/>
        <v>8.66</v>
      </c>
      <c r="L16" s="22">
        <f t="shared" si="3"/>
        <v>1400</v>
      </c>
      <c r="M16" s="22">
        <f t="shared" si="4"/>
        <v>14000</v>
      </c>
      <c r="N16" s="20"/>
      <c r="O16" s="20"/>
    </row>
    <row r="17" spans="1:15" ht="18" customHeight="1" x14ac:dyDescent="0.2">
      <c r="A17" s="31">
        <v>11</v>
      </c>
      <c r="B17" s="31" t="s">
        <v>83</v>
      </c>
      <c r="C17" s="35" t="s">
        <v>25</v>
      </c>
      <c r="D17" s="31" t="s">
        <v>118</v>
      </c>
      <c r="E17" s="31">
        <v>20</v>
      </c>
      <c r="F17" s="36">
        <v>885</v>
      </c>
      <c r="G17" s="22">
        <v>870</v>
      </c>
      <c r="H17" s="22">
        <v>945</v>
      </c>
      <c r="I17" s="37">
        <f t="shared" si="0"/>
        <v>900</v>
      </c>
      <c r="J17" s="37">
        <f t="shared" si="1"/>
        <v>39.69</v>
      </c>
      <c r="K17" s="22">
        <f t="shared" si="2"/>
        <v>4.41</v>
      </c>
      <c r="L17" s="22">
        <f t="shared" si="3"/>
        <v>900</v>
      </c>
      <c r="M17" s="22">
        <f t="shared" si="4"/>
        <v>18000</v>
      </c>
      <c r="N17" s="20"/>
      <c r="O17" s="20"/>
    </row>
    <row r="18" spans="1:15" ht="18" customHeight="1" x14ac:dyDescent="0.2">
      <c r="A18" s="31">
        <v>12</v>
      </c>
      <c r="B18" s="31" t="s">
        <v>84</v>
      </c>
      <c r="C18" s="35" t="s">
        <v>26</v>
      </c>
      <c r="D18" s="31" t="s">
        <v>118</v>
      </c>
      <c r="E18" s="31">
        <v>500</v>
      </c>
      <c r="F18" s="36">
        <v>72</v>
      </c>
      <c r="G18" s="22">
        <v>63</v>
      </c>
      <c r="H18" s="22">
        <v>60</v>
      </c>
      <c r="I18" s="37">
        <f t="shared" si="0"/>
        <v>65</v>
      </c>
      <c r="J18" s="37">
        <f t="shared" si="1"/>
        <v>6.24</v>
      </c>
      <c r="K18" s="22">
        <f t="shared" si="2"/>
        <v>9.6</v>
      </c>
      <c r="L18" s="22">
        <f t="shared" si="3"/>
        <v>65</v>
      </c>
      <c r="M18" s="22">
        <f t="shared" si="4"/>
        <v>32500</v>
      </c>
      <c r="N18" s="20"/>
      <c r="O18" s="20"/>
    </row>
    <row r="19" spans="1:15" ht="18" customHeight="1" x14ac:dyDescent="0.2">
      <c r="A19" s="31">
        <v>13</v>
      </c>
      <c r="B19" s="31" t="s">
        <v>85</v>
      </c>
      <c r="C19" s="35" t="s">
        <v>27</v>
      </c>
      <c r="D19" s="31" t="s">
        <v>118</v>
      </c>
      <c r="E19" s="31">
        <v>30</v>
      </c>
      <c r="F19" s="36">
        <v>690</v>
      </c>
      <c r="G19" s="22">
        <v>660</v>
      </c>
      <c r="H19" s="22">
        <v>750</v>
      </c>
      <c r="I19" s="37">
        <f t="shared" si="0"/>
        <v>700</v>
      </c>
      <c r="J19" s="37">
        <f t="shared" si="1"/>
        <v>45.83</v>
      </c>
      <c r="K19" s="22">
        <f t="shared" si="2"/>
        <v>6.55</v>
      </c>
      <c r="L19" s="22">
        <f t="shared" si="3"/>
        <v>700</v>
      </c>
      <c r="M19" s="22">
        <f t="shared" si="4"/>
        <v>21000</v>
      </c>
      <c r="N19" s="20"/>
      <c r="O19" s="20"/>
    </row>
    <row r="20" spans="1:15" ht="18" customHeight="1" x14ac:dyDescent="0.2">
      <c r="A20" s="31">
        <v>14</v>
      </c>
      <c r="B20" s="31" t="s">
        <v>85</v>
      </c>
      <c r="C20" s="35" t="s">
        <v>28</v>
      </c>
      <c r="D20" s="31" t="s">
        <v>118</v>
      </c>
      <c r="E20" s="31">
        <v>30</v>
      </c>
      <c r="F20" s="36">
        <v>680</v>
      </c>
      <c r="G20" s="22">
        <v>670</v>
      </c>
      <c r="H20" s="22">
        <v>750</v>
      </c>
      <c r="I20" s="37">
        <f t="shared" si="0"/>
        <v>700</v>
      </c>
      <c r="J20" s="37">
        <f t="shared" si="1"/>
        <v>43.59</v>
      </c>
      <c r="K20" s="22">
        <f t="shared" si="2"/>
        <v>6.23</v>
      </c>
      <c r="L20" s="22">
        <f t="shared" si="3"/>
        <v>700</v>
      </c>
      <c r="M20" s="22">
        <f t="shared" si="4"/>
        <v>21000</v>
      </c>
      <c r="N20" s="20"/>
      <c r="O20" s="20"/>
    </row>
    <row r="21" spans="1:15" ht="18" customHeight="1" x14ac:dyDescent="0.2">
      <c r="A21" s="31">
        <v>15</v>
      </c>
      <c r="B21" s="31" t="s">
        <v>138</v>
      </c>
      <c r="C21" s="35" t="s">
        <v>29</v>
      </c>
      <c r="D21" s="31" t="s">
        <v>118</v>
      </c>
      <c r="E21" s="38">
        <v>1000</v>
      </c>
      <c r="F21" s="36">
        <v>63</v>
      </c>
      <c r="G21" s="22">
        <v>66</v>
      </c>
      <c r="H21" s="22">
        <v>75</v>
      </c>
      <c r="I21" s="37">
        <f t="shared" si="0"/>
        <v>68</v>
      </c>
      <c r="J21" s="37">
        <f t="shared" si="1"/>
        <v>6.24</v>
      </c>
      <c r="K21" s="22">
        <f t="shared" si="2"/>
        <v>9.18</v>
      </c>
      <c r="L21" s="22">
        <f t="shared" si="3"/>
        <v>68</v>
      </c>
      <c r="M21" s="22">
        <f t="shared" si="4"/>
        <v>68000</v>
      </c>
      <c r="N21" s="20"/>
      <c r="O21" s="20"/>
    </row>
    <row r="22" spans="1:15" ht="18" customHeight="1" x14ac:dyDescent="0.2">
      <c r="A22" s="31">
        <v>16</v>
      </c>
      <c r="B22" s="31" t="s">
        <v>86</v>
      </c>
      <c r="C22" s="35" t="s">
        <v>30</v>
      </c>
      <c r="D22" s="31" t="s">
        <v>118</v>
      </c>
      <c r="E22" s="31">
        <v>30</v>
      </c>
      <c r="F22" s="36">
        <v>595</v>
      </c>
      <c r="G22" s="22">
        <v>545</v>
      </c>
      <c r="H22" s="22">
        <v>510</v>
      </c>
      <c r="I22" s="37">
        <f t="shared" si="0"/>
        <v>550</v>
      </c>
      <c r="J22" s="37">
        <f t="shared" si="1"/>
        <v>42.72</v>
      </c>
      <c r="K22" s="22">
        <f t="shared" si="2"/>
        <v>7.77</v>
      </c>
      <c r="L22" s="22">
        <f t="shared" si="3"/>
        <v>550</v>
      </c>
      <c r="M22" s="22">
        <f t="shared" si="4"/>
        <v>16500</v>
      </c>
      <c r="N22" s="20"/>
      <c r="O22" s="20"/>
    </row>
    <row r="23" spans="1:15" ht="18" customHeight="1" x14ac:dyDescent="0.2">
      <c r="A23" s="31">
        <v>17</v>
      </c>
      <c r="B23" s="31" t="s">
        <v>87</v>
      </c>
      <c r="C23" s="35" t="s">
        <v>31</v>
      </c>
      <c r="D23" s="31" t="s">
        <v>118</v>
      </c>
      <c r="E23" s="31">
        <v>20</v>
      </c>
      <c r="F23" s="36">
        <v>2300</v>
      </c>
      <c r="G23" s="22">
        <v>2450</v>
      </c>
      <c r="H23" s="22">
        <v>2750</v>
      </c>
      <c r="I23" s="37">
        <f t="shared" si="0"/>
        <v>2500</v>
      </c>
      <c r="J23" s="37">
        <f t="shared" si="1"/>
        <v>229.13</v>
      </c>
      <c r="K23" s="22">
        <f t="shared" si="2"/>
        <v>9.17</v>
      </c>
      <c r="L23" s="22">
        <f t="shared" si="3"/>
        <v>2500</v>
      </c>
      <c r="M23" s="22">
        <f t="shared" si="4"/>
        <v>50000</v>
      </c>
      <c r="N23" s="20"/>
      <c r="O23" s="20"/>
    </row>
    <row r="24" spans="1:15" ht="18" customHeight="1" x14ac:dyDescent="0.2">
      <c r="A24" s="31">
        <v>18</v>
      </c>
      <c r="B24" s="31" t="s">
        <v>88</v>
      </c>
      <c r="C24" s="35" t="s">
        <v>32</v>
      </c>
      <c r="D24" s="31" t="s">
        <v>118</v>
      </c>
      <c r="E24" s="31">
        <v>2</v>
      </c>
      <c r="F24" s="36">
        <v>3150</v>
      </c>
      <c r="G24" s="22">
        <v>2920</v>
      </c>
      <c r="H24" s="22">
        <v>3230</v>
      </c>
      <c r="I24" s="37">
        <f t="shared" si="0"/>
        <v>3100</v>
      </c>
      <c r="J24" s="37">
        <f t="shared" si="1"/>
        <v>160.93</v>
      </c>
      <c r="K24" s="22">
        <f t="shared" si="2"/>
        <v>5.19</v>
      </c>
      <c r="L24" s="22">
        <f t="shared" si="3"/>
        <v>3100</v>
      </c>
      <c r="M24" s="22">
        <f t="shared" si="4"/>
        <v>6200</v>
      </c>
      <c r="N24" s="20"/>
      <c r="O24" s="20"/>
    </row>
    <row r="25" spans="1:15" ht="18" customHeight="1" x14ac:dyDescent="0.2">
      <c r="A25" s="31">
        <v>19</v>
      </c>
      <c r="B25" s="31" t="s">
        <v>89</v>
      </c>
      <c r="C25" s="35" t="s">
        <v>33</v>
      </c>
      <c r="D25" s="31" t="s">
        <v>118</v>
      </c>
      <c r="E25" s="38">
        <v>1000</v>
      </c>
      <c r="F25" s="36">
        <v>63</v>
      </c>
      <c r="G25" s="22">
        <v>73</v>
      </c>
      <c r="H25" s="22">
        <v>74</v>
      </c>
      <c r="I25" s="37">
        <f t="shared" si="0"/>
        <v>70</v>
      </c>
      <c r="J25" s="37">
        <f t="shared" si="1"/>
        <v>6.08</v>
      </c>
      <c r="K25" s="22">
        <f t="shared" si="2"/>
        <v>8.69</v>
      </c>
      <c r="L25" s="22">
        <f t="shared" si="3"/>
        <v>70</v>
      </c>
      <c r="M25" s="22">
        <f t="shared" si="4"/>
        <v>70000</v>
      </c>
      <c r="N25" s="20"/>
      <c r="O25" s="20"/>
    </row>
    <row r="26" spans="1:15" ht="18" customHeight="1" x14ac:dyDescent="0.2">
      <c r="A26" s="31">
        <v>20</v>
      </c>
      <c r="B26" s="31" t="s">
        <v>90</v>
      </c>
      <c r="C26" s="35" t="s">
        <v>34</v>
      </c>
      <c r="D26" s="31" t="s">
        <v>118</v>
      </c>
      <c r="E26" s="31">
        <v>200</v>
      </c>
      <c r="F26" s="36">
        <v>270</v>
      </c>
      <c r="G26" s="22">
        <v>275</v>
      </c>
      <c r="H26" s="22">
        <v>235</v>
      </c>
      <c r="I26" s="37">
        <f t="shared" si="0"/>
        <v>260</v>
      </c>
      <c r="J26" s="37">
        <f t="shared" si="1"/>
        <v>21.79</v>
      </c>
      <c r="K26" s="22">
        <f t="shared" si="2"/>
        <v>8.3800000000000008</v>
      </c>
      <c r="L26" s="22">
        <f t="shared" si="3"/>
        <v>260</v>
      </c>
      <c r="M26" s="22">
        <f t="shared" si="4"/>
        <v>52000</v>
      </c>
      <c r="N26" s="20"/>
      <c r="O26" s="20"/>
    </row>
    <row r="27" spans="1:15" ht="18" customHeight="1" x14ac:dyDescent="0.2">
      <c r="A27" s="31">
        <v>21</v>
      </c>
      <c r="B27" s="31" t="s">
        <v>91</v>
      </c>
      <c r="C27" s="35" t="s">
        <v>130</v>
      </c>
      <c r="D27" s="31" t="s">
        <v>118</v>
      </c>
      <c r="E27" s="31">
        <v>50</v>
      </c>
      <c r="F27" s="36">
        <v>165</v>
      </c>
      <c r="G27" s="22">
        <v>140</v>
      </c>
      <c r="H27" s="22">
        <v>145</v>
      </c>
      <c r="I27" s="37">
        <f t="shared" si="0"/>
        <v>150</v>
      </c>
      <c r="J27" s="37">
        <f t="shared" si="1"/>
        <v>13.23</v>
      </c>
      <c r="K27" s="22">
        <f t="shared" si="2"/>
        <v>8.82</v>
      </c>
      <c r="L27" s="22">
        <f t="shared" si="3"/>
        <v>150</v>
      </c>
      <c r="M27" s="22">
        <f t="shared" si="4"/>
        <v>7500</v>
      </c>
      <c r="N27" s="20"/>
      <c r="O27" s="20"/>
    </row>
    <row r="28" spans="1:15" ht="18" customHeight="1" x14ac:dyDescent="0.2">
      <c r="A28" s="31">
        <v>22</v>
      </c>
      <c r="B28" s="31" t="s">
        <v>91</v>
      </c>
      <c r="C28" s="35" t="s">
        <v>131</v>
      </c>
      <c r="D28" s="31" t="s">
        <v>118</v>
      </c>
      <c r="E28" s="31">
        <v>50</v>
      </c>
      <c r="F28" s="36">
        <v>140</v>
      </c>
      <c r="G28" s="22">
        <v>145</v>
      </c>
      <c r="H28" s="22">
        <v>165</v>
      </c>
      <c r="I28" s="37">
        <f t="shared" si="0"/>
        <v>150</v>
      </c>
      <c r="J28" s="37">
        <f t="shared" si="1"/>
        <v>13.23</v>
      </c>
      <c r="K28" s="22">
        <f t="shared" si="2"/>
        <v>8.82</v>
      </c>
      <c r="L28" s="22">
        <f t="shared" si="3"/>
        <v>150</v>
      </c>
      <c r="M28" s="22">
        <f t="shared" si="4"/>
        <v>7500</v>
      </c>
      <c r="N28" s="20"/>
      <c r="O28" s="20"/>
    </row>
    <row r="29" spans="1:15" ht="18" customHeight="1" x14ac:dyDescent="0.2">
      <c r="A29" s="31">
        <v>23</v>
      </c>
      <c r="B29" s="31" t="s">
        <v>92</v>
      </c>
      <c r="C29" s="35" t="s">
        <v>35</v>
      </c>
      <c r="D29" s="31" t="s">
        <v>118</v>
      </c>
      <c r="E29" s="31">
        <v>10</v>
      </c>
      <c r="F29" s="36">
        <v>900</v>
      </c>
      <c r="G29" s="22">
        <v>840</v>
      </c>
      <c r="H29" s="22">
        <v>810</v>
      </c>
      <c r="I29" s="37">
        <f t="shared" si="0"/>
        <v>850</v>
      </c>
      <c r="J29" s="37">
        <f t="shared" si="1"/>
        <v>45.83</v>
      </c>
      <c r="K29" s="22">
        <f t="shared" si="2"/>
        <v>5.39</v>
      </c>
      <c r="L29" s="22">
        <f t="shared" si="3"/>
        <v>850</v>
      </c>
      <c r="M29" s="22">
        <f t="shared" si="4"/>
        <v>8500</v>
      </c>
      <c r="N29" s="20"/>
      <c r="O29" s="20"/>
    </row>
    <row r="30" spans="1:15" ht="18" customHeight="1" x14ac:dyDescent="0.2">
      <c r="A30" s="31">
        <v>24</v>
      </c>
      <c r="B30" s="31" t="s">
        <v>93</v>
      </c>
      <c r="C30" s="35" t="s">
        <v>36</v>
      </c>
      <c r="D30" s="31" t="s">
        <v>119</v>
      </c>
      <c r="E30" s="31">
        <v>400</v>
      </c>
      <c r="F30" s="36">
        <v>200</v>
      </c>
      <c r="G30" s="22">
        <v>185</v>
      </c>
      <c r="H30" s="22">
        <v>170</v>
      </c>
      <c r="I30" s="37">
        <f t="shared" si="0"/>
        <v>185</v>
      </c>
      <c r="J30" s="37">
        <f t="shared" si="1"/>
        <v>15</v>
      </c>
      <c r="K30" s="22">
        <f t="shared" si="2"/>
        <v>8.11</v>
      </c>
      <c r="L30" s="22">
        <f t="shared" si="3"/>
        <v>185</v>
      </c>
      <c r="M30" s="22">
        <f t="shared" si="4"/>
        <v>74000</v>
      </c>
      <c r="N30" s="20"/>
      <c r="O30" s="20"/>
    </row>
    <row r="31" spans="1:15" ht="18" customHeight="1" x14ac:dyDescent="0.2">
      <c r="A31" s="31">
        <v>25</v>
      </c>
      <c r="B31" s="31" t="s">
        <v>94</v>
      </c>
      <c r="C31" s="35" t="s">
        <v>37</v>
      </c>
      <c r="D31" s="31" t="s">
        <v>118</v>
      </c>
      <c r="E31" s="31">
        <v>50</v>
      </c>
      <c r="F31" s="36">
        <v>1800</v>
      </c>
      <c r="G31" s="22">
        <v>1670</v>
      </c>
      <c r="H31" s="22">
        <v>1630</v>
      </c>
      <c r="I31" s="37">
        <f t="shared" si="0"/>
        <v>1700</v>
      </c>
      <c r="J31" s="37">
        <f t="shared" si="1"/>
        <v>88.88</v>
      </c>
      <c r="K31" s="22">
        <f t="shared" si="2"/>
        <v>5.23</v>
      </c>
      <c r="L31" s="22">
        <f t="shared" si="3"/>
        <v>1700</v>
      </c>
      <c r="M31" s="22">
        <f t="shared" si="4"/>
        <v>85000</v>
      </c>
      <c r="N31" s="20"/>
      <c r="O31" s="20"/>
    </row>
    <row r="32" spans="1:15" ht="18" customHeight="1" x14ac:dyDescent="0.2">
      <c r="A32" s="31">
        <v>26</v>
      </c>
      <c r="B32" s="31" t="s">
        <v>139</v>
      </c>
      <c r="C32" s="35" t="s">
        <v>38</v>
      </c>
      <c r="D32" s="31" t="s">
        <v>119</v>
      </c>
      <c r="E32" s="31">
        <v>500</v>
      </c>
      <c r="F32" s="36">
        <v>125</v>
      </c>
      <c r="G32" s="22">
        <v>120</v>
      </c>
      <c r="H32" s="22">
        <v>115</v>
      </c>
      <c r="I32" s="37">
        <f t="shared" si="0"/>
        <v>120</v>
      </c>
      <c r="J32" s="37">
        <f t="shared" si="1"/>
        <v>5</v>
      </c>
      <c r="K32" s="22">
        <f t="shared" si="2"/>
        <v>4.17</v>
      </c>
      <c r="L32" s="22">
        <f t="shared" si="3"/>
        <v>120</v>
      </c>
      <c r="M32" s="22">
        <f t="shared" si="4"/>
        <v>60000</v>
      </c>
      <c r="N32" s="20"/>
      <c r="O32" s="20"/>
    </row>
    <row r="33" spans="1:15" ht="18" customHeight="1" x14ac:dyDescent="0.2">
      <c r="A33" s="31">
        <v>27</v>
      </c>
      <c r="B33" s="31" t="s">
        <v>95</v>
      </c>
      <c r="C33" s="35" t="s">
        <v>39</v>
      </c>
      <c r="D33" s="31" t="s">
        <v>118</v>
      </c>
      <c r="E33" s="31">
        <v>500</v>
      </c>
      <c r="F33" s="36">
        <v>65</v>
      </c>
      <c r="G33" s="22">
        <v>66</v>
      </c>
      <c r="H33" s="22">
        <v>73</v>
      </c>
      <c r="I33" s="37">
        <f t="shared" si="0"/>
        <v>68</v>
      </c>
      <c r="J33" s="37">
        <f t="shared" si="1"/>
        <v>4.3600000000000003</v>
      </c>
      <c r="K33" s="22">
        <f t="shared" si="2"/>
        <v>6.41</v>
      </c>
      <c r="L33" s="22">
        <f t="shared" si="3"/>
        <v>68</v>
      </c>
      <c r="M33" s="22">
        <f t="shared" si="4"/>
        <v>34000</v>
      </c>
      <c r="N33" s="20"/>
      <c r="O33" s="20"/>
    </row>
    <row r="34" spans="1:15" ht="18" customHeight="1" x14ac:dyDescent="0.2">
      <c r="A34" s="31">
        <v>28</v>
      </c>
      <c r="B34" s="31" t="s">
        <v>96</v>
      </c>
      <c r="C34" s="35" t="s">
        <v>40</v>
      </c>
      <c r="D34" s="31" t="s">
        <v>118</v>
      </c>
      <c r="E34" s="31">
        <v>400</v>
      </c>
      <c r="F34" s="36">
        <v>100</v>
      </c>
      <c r="G34" s="22">
        <v>115</v>
      </c>
      <c r="H34" s="22">
        <v>115</v>
      </c>
      <c r="I34" s="37">
        <f t="shared" si="0"/>
        <v>110</v>
      </c>
      <c r="J34" s="37">
        <f t="shared" si="1"/>
        <v>8.66</v>
      </c>
      <c r="K34" s="22">
        <f t="shared" si="2"/>
        <v>7.87</v>
      </c>
      <c r="L34" s="22">
        <f t="shared" si="3"/>
        <v>110</v>
      </c>
      <c r="M34" s="22">
        <f t="shared" si="4"/>
        <v>44000</v>
      </c>
      <c r="N34" s="20"/>
      <c r="O34" s="20"/>
    </row>
    <row r="35" spans="1:15" ht="18" customHeight="1" x14ac:dyDescent="0.2">
      <c r="A35" s="31">
        <v>29</v>
      </c>
      <c r="B35" s="31" t="s">
        <v>97</v>
      </c>
      <c r="C35" s="35" t="s">
        <v>41</v>
      </c>
      <c r="D35" s="31" t="s">
        <v>118</v>
      </c>
      <c r="E35" s="31">
        <v>300</v>
      </c>
      <c r="F35" s="36">
        <v>245</v>
      </c>
      <c r="G35" s="22">
        <v>235</v>
      </c>
      <c r="H35" s="22">
        <v>270</v>
      </c>
      <c r="I35" s="37">
        <f t="shared" si="0"/>
        <v>250</v>
      </c>
      <c r="J35" s="37">
        <f t="shared" si="1"/>
        <v>18.03</v>
      </c>
      <c r="K35" s="22">
        <f t="shared" si="2"/>
        <v>7.21</v>
      </c>
      <c r="L35" s="22">
        <f t="shared" si="3"/>
        <v>250</v>
      </c>
      <c r="M35" s="22">
        <f t="shared" si="4"/>
        <v>75000</v>
      </c>
      <c r="N35" s="20"/>
      <c r="O35" s="20"/>
    </row>
    <row r="36" spans="1:15" ht="18" customHeight="1" x14ac:dyDescent="0.2">
      <c r="A36" s="31">
        <v>30</v>
      </c>
      <c r="B36" s="31" t="s">
        <v>98</v>
      </c>
      <c r="C36" s="39" t="s">
        <v>42</v>
      </c>
      <c r="D36" s="31" t="s">
        <v>118</v>
      </c>
      <c r="E36" s="31">
        <v>50</v>
      </c>
      <c r="F36" s="36">
        <v>205</v>
      </c>
      <c r="G36" s="22">
        <v>180</v>
      </c>
      <c r="H36" s="22">
        <v>215</v>
      </c>
      <c r="I36" s="37">
        <f t="shared" si="0"/>
        <v>200</v>
      </c>
      <c r="J36" s="37">
        <f t="shared" si="1"/>
        <v>18.03</v>
      </c>
      <c r="K36" s="22">
        <f t="shared" si="2"/>
        <v>9.02</v>
      </c>
      <c r="L36" s="22">
        <f t="shared" si="3"/>
        <v>200</v>
      </c>
      <c r="M36" s="22">
        <f t="shared" si="4"/>
        <v>10000</v>
      </c>
      <c r="N36" s="20"/>
      <c r="O36" s="20"/>
    </row>
    <row r="37" spans="1:15" ht="18" customHeight="1" x14ac:dyDescent="0.2">
      <c r="A37" s="31">
        <v>31</v>
      </c>
      <c r="B37" s="31" t="s">
        <v>99</v>
      </c>
      <c r="C37" s="35" t="s">
        <v>43</v>
      </c>
      <c r="D37" s="31" t="s">
        <v>118</v>
      </c>
      <c r="E37" s="31">
        <v>20</v>
      </c>
      <c r="F37" s="36">
        <v>470</v>
      </c>
      <c r="G37" s="22">
        <v>460</v>
      </c>
      <c r="H37" s="22">
        <v>510</v>
      </c>
      <c r="I37" s="37">
        <f t="shared" si="0"/>
        <v>480</v>
      </c>
      <c r="J37" s="37">
        <f t="shared" si="1"/>
        <v>26.46</v>
      </c>
      <c r="K37" s="22">
        <f t="shared" si="2"/>
        <v>5.51</v>
      </c>
      <c r="L37" s="22">
        <f t="shared" si="3"/>
        <v>480</v>
      </c>
      <c r="M37" s="22">
        <f t="shared" si="4"/>
        <v>9600</v>
      </c>
      <c r="N37" s="20"/>
      <c r="O37" s="20"/>
    </row>
    <row r="38" spans="1:15" ht="18" customHeight="1" x14ac:dyDescent="0.2">
      <c r="A38" s="31">
        <v>32</v>
      </c>
      <c r="B38" s="31" t="s">
        <v>100</v>
      </c>
      <c r="C38" s="35" t="s">
        <v>44</v>
      </c>
      <c r="D38" s="31" t="s">
        <v>118</v>
      </c>
      <c r="E38" s="31">
        <v>30</v>
      </c>
      <c r="F38" s="36">
        <v>985</v>
      </c>
      <c r="G38" s="22">
        <v>875</v>
      </c>
      <c r="H38" s="22">
        <v>840</v>
      </c>
      <c r="I38" s="37">
        <f t="shared" si="0"/>
        <v>900</v>
      </c>
      <c r="J38" s="37">
        <f t="shared" si="1"/>
        <v>75.66</v>
      </c>
      <c r="K38" s="22">
        <f t="shared" si="2"/>
        <v>8.41</v>
      </c>
      <c r="L38" s="22">
        <f t="shared" si="3"/>
        <v>900</v>
      </c>
      <c r="M38" s="22">
        <f t="shared" si="4"/>
        <v>27000</v>
      </c>
      <c r="N38" s="20"/>
      <c r="O38" s="20"/>
    </row>
    <row r="39" spans="1:15" ht="18" customHeight="1" x14ac:dyDescent="0.2">
      <c r="A39" s="31">
        <v>33</v>
      </c>
      <c r="B39" s="31" t="s">
        <v>126</v>
      </c>
      <c r="C39" s="35" t="s">
        <v>45</v>
      </c>
      <c r="D39" s="31" t="s">
        <v>118</v>
      </c>
      <c r="E39" s="31">
        <v>30</v>
      </c>
      <c r="F39" s="36">
        <v>985</v>
      </c>
      <c r="G39" s="22">
        <v>875</v>
      </c>
      <c r="H39" s="22">
        <v>840</v>
      </c>
      <c r="I39" s="37">
        <f t="shared" si="0"/>
        <v>900</v>
      </c>
      <c r="J39" s="37">
        <f t="shared" si="1"/>
        <v>75.66</v>
      </c>
      <c r="K39" s="22">
        <f t="shared" si="2"/>
        <v>8.41</v>
      </c>
      <c r="L39" s="22">
        <f t="shared" si="3"/>
        <v>900</v>
      </c>
      <c r="M39" s="22">
        <f t="shared" si="4"/>
        <v>27000</v>
      </c>
      <c r="N39" s="20"/>
      <c r="O39" s="20"/>
    </row>
    <row r="40" spans="1:15" ht="18" customHeight="1" x14ac:dyDescent="0.2">
      <c r="A40" s="31">
        <v>34</v>
      </c>
      <c r="B40" s="31" t="s">
        <v>127</v>
      </c>
      <c r="C40" s="35" t="s">
        <v>46</v>
      </c>
      <c r="D40" s="31" t="s">
        <v>118</v>
      </c>
      <c r="E40" s="31">
        <v>50</v>
      </c>
      <c r="F40" s="36">
        <v>215</v>
      </c>
      <c r="G40" s="22">
        <v>205</v>
      </c>
      <c r="H40" s="22">
        <v>240</v>
      </c>
      <c r="I40" s="37">
        <f t="shared" si="0"/>
        <v>220</v>
      </c>
      <c r="J40" s="37">
        <f t="shared" si="1"/>
        <v>18.03</v>
      </c>
      <c r="K40" s="22">
        <f t="shared" si="2"/>
        <v>8.1999999999999993</v>
      </c>
      <c r="L40" s="22">
        <f t="shared" si="3"/>
        <v>220</v>
      </c>
      <c r="M40" s="22">
        <f t="shared" si="4"/>
        <v>11000</v>
      </c>
      <c r="N40" s="20"/>
      <c r="O40" s="20"/>
    </row>
    <row r="41" spans="1:15" ht="18" customHeight="1" x14ac:dyDescent="0.2">
      <c r="A41" s="31">
        <v>35</v>
      </c>
      <c r="B41" s="31" t="s">
        <v>83</v>
      </c>
      <c r="C41" s="35" t="s">
        <v>47</v>
      </c>
      <c r="D41" s="31" t="s">
        <v>118</v>
      </c>
      <c r="E41" s="31">
        <v>40</v>
      </c>
      <c r="F41" s="36">
        <v>360</v>
      </c>
      <c r="G41" s="22">
        <v>380</v>
      </c>
      <c r="H41" s="22">
        <v>400</v>
      </c>
      <c r="I41" s="37">
        <f t="shared" si="0"/>
        <v>380</v>
      </c>
      <c r="J41" s="37">
        <f t="shared" si="1"/>
        <v>20</v>
      </c>
      <c r="K41" s="22">
        <f t="shared" si="2"/>
        <v>5.26</v>
      </c>
      <c r="L41" s="22">
        <f t="shared" si="3"/>
        <v>380</v>
      </c>
      <c r="M41" s="22">
        <f t="shared" si="4"/>
        <v>15200</v>
      </c>
      <c r="N41" s="20"/>
      <c r="O41" s="20"/>
    </row>
    <row r="42" spans="1:15" ht="24" customHeight="1" x14ac:dyDescent="0.2">
      <c r="A42" s="31">
        <v>36</v>
      </c>
      <c r="B42" s="31" t="s">
        <v>101</v>
      </c>
      <c r="C42" s="39" t="s">
        <v>48</v>
      </c>
      <c r="D42" s="31" t="s">
        <v>118</v>
      </c>
      <c r="E42" s="31">
        <v>200</v>
      </c>
      <c r="F42" s="36">
        <v>120</v>
      </c>
      <c r="G42" s="22">
        <v>130</v>
      </c>
      <c r="H42" s="22">
        <v>110</v>
      </c>
      <c r="I42" s="37">
        <f t="shared" si="0"/>
        <v>120</v>
      </c>
      <c r="J42" s="37">
        <f t="shared" si="1"/>
        <v>10</v>
      </c>
      <c r="K42" s="22">
        <f t="shared" si="2"/>
        <v>8.33</v>
      </c>
      <c r="L42" s="22">
        <f t="shared" si="3"/>
        <v>120</v>
      </c>
      <c r="M42" s="22">
        <f t="shared" si="4"/>
        <v>24000</v>
      </c>
      <c r="N42" s="20"/>
      <c r="O42" s="20"/>
    </row>
    <row r="43" spans="1:15" ht="18.75" customHeight="1" x14ac:dyDescent="0.2">
      <c r="A43" s="31">
        <v>37</v>
      </c>
      <c r="B43" s="31" t="s">
        <v>102</v>
      </c>
      <c r="C43" s="35" t="s">
        <v>49</v>
      </c>
      <c r="D43" s="31" t="s">
        <v>118</v>
      </c>
      <c r="E43" s="31">
        <v>200</v>
      </c>
      <c r="F43" s="36">
        <v>70</v>
      </c>
      <c r="G43" s="22">
        <v>65</v>
      </c>
      <c r="H43" s="22">
        <v>60</v>
      </c>
      <c r="I43" s="37">
        <f t="shared" si="0"/>
        <v>65</v>
      </c>
      <c r="J43" s="37">
        <f t="shared" si="1"/>
        <v>5</v>
      </c>
      <c r="K43" s="22">
        <f t="shared" si="2"/>
        <v>7.69</v>
      </c>
      <c r="L43" s="22">
        <f t="shared" si="3"/>
        <v>65</v>
      </c>
      <c r="M43" s="22">
        <f t="shared" si="4"/>
        <v>13000</v>
      </c>
      <c r="N43" s="20"/>
      <c r="O43" s="20"/>
    </row>
    <row r="44" spans="1:15" ht="18.75" customHeight="1" x14ac:dyDescent="0.2">
      <c r="A44" s="31">
        <v>38</v>
      </c>
      <c r="B44" s="31" t="s">
        <v>103</v>
      </c>
      <c r="C44" s="35" t="s">
        <v>50</v>
      </c>
      <c r="D44" s="31" t="s">
        <v>118</v>
      </c>
      <c r="E44" s="31">
        <v>100</v>
      </c>
      <c r="F44" s="36">
        <v>650</v>
      </c>
      <c r="G44" s="22">
        <v>660</v>
      </c>
      <c r="H44" s="22">
        <v>730</v>
      </c>
      <c r="I44" s="37">
        <f t="shared" si="0"/>
        <v>680</v>
      </c>
      <c r="J44" s="37">
        <f t="shared" si="1"/>
        <v>43.59</v>
      </c>
      <c r="K44" s="22">
        <f t="shared" si="2"/>
        <v>6.41</v>
      </c>
      <c r="L44" s="22">
        <f t="shared" si="3"/>
        <v>680</v>
      </c>
      <c r="M44" s="22">
        <f t="shared" si="4"/>
        <v>68000</v>
      </c>
      <c r="N44" s="20"/>
      <c r="O44" s="20"/>
    </row>
    <row r="45" spans="1:15" ht="18.75" customHeight="1" x14ac:dyDescent="0.2">
      <c r="A45" s="31">
        <v>39</v>
      </c>
      <c r="B45" s="31" t="s">
        <v>140</v>
      </c>
      <c r="C45" s="35" t="s">
        <v>51</v>
      </c>
      <c r="D45" s="31" t="s">
        <v>118</v>
      </c>
      <c r="E45" s="31">
        <v>10</v>
      </c>
      <c r="F45" s="36">
        <v>355</v>
      </c>
      <c r="G45" s="22">
        <v>350</v>
      </c>
      <c r="H45" s="22">
        <v>375</v>
      </c>
      <c r="I45" s="37">
        <f t="shared" si="0"/>
        <v>360</v>
      </c>
      <c r="J45" s="37">
        <f t="shared" si="1"/>
        <v>13.23</v>
      </c>
      <c r="K45" s="22">
        <f t="shared" si="2"/>
        <v>3.68</v>
      </c>
      <c r="L45" s="22">
        <f t="shared" si="3"/>
        <v>360</v>
      </c>
      <c r="M45" s="22">
        <f t="shared" si="4"/>
        <v>3600</v>
      </c>
      <c r="N45" s="20"/>
      <c r="O45" s="20"/>
    </row>
    <row r="46" spans="1:15" ht="18.75" customHeight="1" x14ac:dyDescent="0.2">
      <c r="A46" s="31">
        <v>40</v>
      </c>
      <c r="B46" s="31" t="s">
        <v>104</v>
      </c>
      <c r="C46" s="35" t="s">
        <v>52</v>
      </c>
      <c r="D46" s="31" t="s">
        <v>118</v>
      </c>
      <c r="E46" s="31">
        <v>500</v>
      </c>
      <c r="F46" s="36">
        <v>255</v>
      </c>
      <c r="G46" s="22">
        <v>245</v>
      </c>
      <c r="H46" s="22">
        <v>280</v>
      </c>
      <c r="I46" s="37">
        <f t="shared" si="0"/>
        <v>260</v>
      </c>
      <c r="J46" s="37">
        <f t="shared" si="1"/>
        <v>18.03</v>
      </c>
      <c r="K46" s="22">
        <f t="shared" si="2"/>
        <v>6.93</v>
      </c>
      <c r="L46" s="22">
        <f t="shared" si="3"/>
        <v>260</v>
      </c>
      <c r="M46" s="22">
        <f t="shared" si="4"/>
        <v>130000</v>
      </c>
      <c r="N46" s="20"/>
      <c r="O46" s="20"/>
    </row>
    <row r="47" spans="1:15" ht="18.75" customHeight="1" x14ac:dyDescent="0.2">
      <c r="A47" s="31">
        <v>41</v>
      </c>
      <c r="B47" s="31" t="s">
        <v>105</v>
      </c>
      <c r="C47" s="35" t="s">
        <v>53</v>
      </c>
      <c r="D47" s="31" t="s">
        <v>118</v>
      </c>
      <c r="E47" s="31">
        <v>5</v>
      </c>
      <c r="F47" s="36">
        <v>110</v>
      </c>
      <c r="G47" s="22">
        <v>95</v>
      </c>
      <c r="H47" s="22">
        <v>95</v>
      </c>
      <c r="I47" s="37">
        <f t="shared" si="0"/>
        <v>100</v>
      </c>
      <c r="J47" s="37">
        <f t="shared" si="1"/>
        <v>8.66</v>
      </c>
      <c r="K47" s="22">
        <f t="shared" si="2"/>
        <v>8.66</v>
      </c>
      <c r="L47" s="22">
        <f t="shared" si="3"/>
        <v>100</v>
      </c>
      <c r="M47" s="22">
        <f t="shared" si="4"/>
        <v>500</v>
      </c>
      <c r="N47" s="20"/>
      <c r="O47" s="20"/>
    </row>
    <row r="48" spans="1:15" ht="18.75" customHeight="1" x14ac:dyDescent="0.2">
      <c r="A48" s="31">
        <v>42</v>
      </c>
      <c r="B48" s="31" t="s">
        <v>141</v>
      </c>
      <c r="C48" s="35" t="s">
        <v>125</v>
      </c>
      <c r="D48" s="31" t="s">
        <v>120</v>
      </c>
      <c r="E48" s="31">
        <v>100</v>
      </c>
      <c r="F48" s="36">
        <v>200</v>
      </c>
      <c r="G48" s="22">
        <v>190</v>
      </c>
      <c r="H48" s="22">
        <v>180</v>
      </c>
      <c r="I48" s="37">
        <f t="shared" si="0"/>
        <v>190</v>
      </c>
      <c r="J48" s="37">
        <f t="shared" si="1"/>
        <v>10</v>
      </c>
      <c r="K48" s="22">
        <f t="shared" si="2"/>
        <v>5.26</v>
      </c>
      <c r="L48" s="22">
        <f t="shared" si="3"/>
        <v>190</v>
      </c>
      <c r="M48" s="22">
        <f t="shared" si="4"/>
        <v>19000</v>
      </c>
      <c r="N48" s="20"/>
      <c r="O48" s="20"/>
    </row>
    <row r="49" spans="1:15" ht="18.75" customHeight="1" x14ac:dyDescent="0.2">
      <c r="A49" s="31">
        <v>43</v>
      </c>
      <c r="B49" s="31" t="s">
        <v>142</v>
      </c>
      <c r="C49" s="35" t="s">
        <v>54</v>
      </c>
      <c r="D49" s="31" t="s">
        <v>120</v>
      </c>
      <c r="E49" s="31">
        <v>100</v>
      </c>
      <c r="F49" s="36">
        <v>200</v>
      </c>
      <c r="G49" s="22">
        <v>190</v>
      </c>
      <c r="H49" s="22">
        <v>180</v>
      </c>
      <c r="I49" s="37">
        <f t="shared" si="0"/>
        <v>190</v>
      </c>
      <c r="J49" s="37">
        <f t="shared" si="1"/>
        <v>10</v>
      </c>
      <c r="K49" s="22">
        <f t="shared" si="2"/>
        <v>5.26</v>
      </c>
      <c r="L49" s="22">
        <f t="shared" si="3"/>
        <v>190</v>
      </c>
      <c r="M49" s="22">
        <f t="shared" si="4"/>
        <v>19000</v>
      </c>
      <c r="N49" s="20"/>
      <c r="O49" s="20"/>
    </row>
    <row r="50" spans="1:15" ht="18.75" customHeight="1" x14ac:dyDescent="0.2">
      <c r="A50" s="31">
        <v>44</v>
      </c>
      <c r="B50" s="31" t="s">
        <v>143</v>
      </c>
      <c r="C50" s="35" t="s">
        <v>55</v>
      </c>
      <c r="D50" s="31" t="s">
        <v>120</v>
      </c>
      <c r="E50" s="31">
        <v>100</v>
      </c>
      <c r="F50" s="36">
        <v>200</v>
      </c>
      <c r="G50" s="22">
        <v>190</v>
      </c>
      <c r="H50" s="22">
        <v>180</v>
      </c>
      <c r="I50" s="37">
        <f t="shared" si="0"/>
        <v>190</v>
      </c>
      <c r="J50" s="37">
        <f t="shared" si="1"/>
        <v>10</v>
      </c>
      <c r="K50" s="22">
        <f t="shared" si="2"/>
        <v>5.26</v>
      </c>
      <c r="L50" s="22">
        <f t="shared" si="3"/>
        <v>190</v>
      </c>
      <c r="M50" s="22">
        <f t="shared" si="4"/>
        <v>19000</v>
      </c>
      <c r="N50" s="20"/>
      <c r="O50" s="20"/>
    </row>
    <row r="51" spans="1:15" ht="18.75" customHeight="1" x14ac:dyDescent="0.2">
      <c r="A51" s="31">
        <v>45</v>
      </c>
      <c r="B51" s="31" t="s">
        <v>144</v>
      </c>
      <c r="C51" s="35" t="s">
        <v>132</v>
      </c>
      <c r="D51" s="31" t="s">
        <v>118</v>
      </c>
      <c r="E51" s="31">
        <v>150</v>
      </c>
      <c r="F51" s="36">
        <v>63</v>
      </c>
      <c r="G51" s="22">
        <v>64</v>
      </c>
      <c r="H51" s="22">
        <v>68</v>
      </c>
      <c r="I51" s="37">
        <f t="shared" si="0"/>
        <v>65</v>
      </c>
      <c r="J51" s="37">
        <f t="shared" si="1"/>
        <v>2.65</v>
      </c>
      <c r="K51" s="22">
        <f t="shared" si="2"/>
        <v>4.08</v>
      </c>
      <c r="L51" s="22">
        <f t="shared" si="3"/>
        <v>65</v>
      </c>
      <c r="M51" s="22">
        <f t="shared" si="4"/>
        <v>9750</v>
      </c>
      <c r="N51" s="20"/>
      <c r="O51" s="20"/>
    </row>
    <row r="52" spans="1:15" ht="18.75" customHeight="1" x14ac:dyDescent="0.2">
      <c r="A52" s="31">
        <v>46</v>
      </c>
      <c r="B52" s="31" t="s">
        <v>145</v>
      </c>
      <c r="C52" s="35" t="s">
        <v>133</v>
      </c>
      <c r="D52" s="31" t="s">
        <v>118</v>
      </c>
      <c r="E52" s="31">
        <v>50</v>
      </c>
      <c r="F52" s="36">
        <v>63</v>
      </c>
      <c r="G52" s="22">
        <v>64</v>
      </c>
      <c r="H52" s="22">
        <v>68</v>
      </c>
      <c r="I52" s="37">
        <f t="shared" si="0"/>
        <v>65</v>
      </c>
      <c r="J52" s="37">
        <f t="shared" si="1"/>
        <v>2.65</v>
      </c>
      <c r="K52" s="22">
        <f t="shared" si="2"/>
        <v>4.08</v>
      </c>
      <c r="L52" s="22">
        <f t="shared" si="3"/>
        <v>65</v>
      </c>
      <c r="M52" s="22">
        <f t="shared" si="4"/>
        <v>3250</v>
      </c>
      <c r="N52" s="20"/>
      <c r="O52" s="20"/>
    </row>
    <row r="53" spans="1:15" ht="18.75" customHeight="1" x14ac:dyDescent="0.2">
      <c r="A53" s="31">
        <v>47</v>
      </c>
      <c r="B53" s="31" t="s">
        <v>146</v>
      </c>
      <c r="C53" s="35" t="s">
        <v>56</v>
      </c>
      <c r="D53" s="31" t="s">
        <v>118</v>
      </c>
      <c r="E53" s="31">
        <v>30</v>
      </c>
      <c r="F53" s="36">
        <v>535</v>
      </c>
      <c r="G53" s="22">
        <v>515</v>
      </c>
      <c r="H53" s="22">
        <v>570</v>
      </c>
      <c r="I53" s="37">
        <f t="shared" si="0"/>
        <v>540</v>
      </c>
      <c r="J53" s="37">
        <f t="shared" si="1"/>
        <v>27.84</v>
      </c>
      <c r="K53" s="22">
        <f t="shared" si="2"/>
        <v>5.16</v>
      </c>
      <c r="L53" s="22">
        <f t="shared" si="3"/>
        <v>540</v>
      </c>
      <c r="M53" s="22">
        <f t="shared" si="4"/>
        <v>16200</v>
      </c>
      <c r="N53" s="20"/>
      <c r="O53" s="20"/>
    </row>
    <row r="54" spans="1:15" ht="18.75" customHeight="1" x14ac:dyDescent="0.2">
      <c r="A54" s="31">
        <v>48</v>
      </c>
      <c r="B54" s="31" t="s">
        <v>106</v>
      </c>
      <c r="C54" s="35" t="s">
        <v>57</v>
      </c>
      <c r="D54" s="31" t="s">
        <v>118</v>
      </c>
      <c r="E54" s="31">
        <v>50</v>
      </c>
      <c r="F54" s="36">
        <v>135</v>
      </c>
      <c r="G54" s="22">
        <v>160</v>
      </c>
      <c r="H54" s="22">
        <v>155</v>
      </c>
      <c r="I54" s="37">
        <f t="shared" si="0"/>
        <v>150</v>
      </c>
      <c r="J54" s="37">
        <f t="shared" si="1"/>
        <v>13.23</v>
      </c>
      <c r="K54" s="22">
        <f t="shared" si="2"/>
        <v>8.82</v>
      </c>
      <c r="L54" s="22">
        <f t="shared" si="3"/>
        <v>150</v>
      </c>
      <c r="M54" s="22">
        <f t="shared" si="4"/>
        <v>7500</v>
      </c>
      <c r="N54" s="20"/>
      <c r="O54" s="20"/>
    </row>
    <row r="55" spans="1:15" ht="18.75" customHeight="1" x14ac:dyDescent="0.2">
      <c r="A55" s="31">
        <v>49</v>
      </c>
      <c r="B55" s="31" t="s">
        <v>147</v>
      </c>
      <c r="C55" s="35" t="s">
        <v>58</v>
      </c>
      <c r="D55" s="31" t="s">
        <v>118</v>
      </c>
      <c r="E55" s="31">
        <v>50</v>
      </c>
      <c r="F55" s="36">
        <v>1220</v>
      </c>
      <c r="G55" s="22">
        <v>1030</v>
      </c>
      <c r="H55" s="22">
        <v>1050</v>
      </c>
      <c r="I55" s="37">
        <f t="shared" si="0"/>
        <v>1100</v>
      </c>
      <c r="J55" s="37">
        <f t="shared" si="1"/>
        <v>104.4</v>
      </c>
      <c r="K55" s="22">
        <f t="shared" si="2"/>
        <v>9.49</v>
      </c>
      <c r="L55" s="22">
        <f t="shared" si="3"/>
        <v>1100</v>
      </c>
      <c r="M55" s="22">
        <f t="shared" si="4"/>
        <v>55000</v>
      </c>
      <c r="N55" s="20"/>
      <c r="O55" s="20"/>
    </row>
    <row r="56" spans="1:15" ht="18.75" customHeight="1" x14ac:dyDescent="0.2">
      <c r="A56" s="31">
        <v>50</v>
      </c>
      <c r="B56" s="31" t="s">
        <v>148</v>
      </c>
      <c r="C56" s="35" t="s">
        <v>59</v>
      </c>
      <c r="D56" s="31" t="s">
        <v>118</v>
      </c>
      <c r="E56" s="31">
        <v>30</v>
      </c>
      <c r="F56" s="36">
        <v>1350</v>
      </c>
      <c r="G56" s="22">
        <v>1200</v>
      </c>
      <c r="H56" s="22">
        <v>1200</v>
      </c>
      <c r="I56" s="37">
        <f t="shared" si="0"/>
        <v>1250</v>
      </c>
      <c r="J56" s="37">
        <f t="shared" si="1"/>
        <v>86.6</v>
      </c>
      <c r="K56" s="22">
        <f t="shared" si="2"/>
        <v>6.93</v>
      </c>
      <c r="L56" s="22">
        <f t="shared" si="3"/>
        <v>1250</v>
      </c>
      <c r="M56" s="22">
        <f t="shared" si="4"/>
        <v>37500</v>
      </c>
      <c r="N56" s="20"/>
      <c r="O56" s="20"/>
    </row>
    <row r="57" spans="1:15" ht="18.75" customHeight="1" x14ac:dyDescent="0.2">
      <c r="A57" s="31">
        <v>51</v>
      </c>
      <c r="B57" s="31" t="s">
        <v>107</v>
      </c>
      <c r="C57" s="35" t="s">
        <v>60</v>
      </c>
      <c r="D57" s="31" t="s">
        <v>118</v>
      </c>
      <c r="E57" s="31">
        <v>100</v>
      </c>
      <c r="F57" s="36">
        <v>440</v>
      </c>
      <c r="G57" s="22">
        <v>420</v>
      </c>
      <c r="H57" s="22">
        <v>490</v>
      </c>
      <c r="I57" s="37">
        <f t="shared" si="0"/>
        <v>450</v>
      </c>
      <c r="J57" s="37">
        <f t="shared" si="1"/>
        <v>36.06</v>
      </c>
      <c r="K57" s="22">
        <f t="shared" si="2"/>
        <v>8.01</v>
      </c>
      <c r="L57" s="22">
        <f t="shared" si="3"/>
        <v>450</v>
      </c>
      <c r="M57" s="22">
        <f t="shared" si="4"/>
        <v>45000</v>
      </c>
      <c r="N57" s="20"/>
      <c r="O57" s="20"/>
    </row>
    <row r="58" spans="1:15" ht="18.75" customHeight="1" x14ac:dyDescent="0.2">
      <c r="A58" s="31">
        <v>52</v>
      </c>
      <c r="B58" s="31" t="s">
        <v>108</v>
      </c>
      <c r="C58" s="35" t="s">
        <v>61</v>
      </c>
      <c r="D58" s="31" t="s">
        <v>118</v>
      </c>
      <c r="E58" s="31">
        <v>200</v>
      </c>
      <c r="F58" s="36">
        <v>305</v>
      </c>
      <c r="G58" s="22">
        <v>325</v>
      </c>
      <c r="H58" s="22">
        <v>330</v>
      </c>
      <c r="I58" s="37">
        <f t="shared" si="0"/>
        <v>320</v>
      </c>
      <c r="J58" s="37">
        <f t="shared" si="1"/>
        <v>13.23</v>
      </c>
      <c r="K58" s="22">
        <f t="shared" si="2"/>
        <v>4.13</v>
      </c>
      <c r="L58" s="22">
        <f t="shared" si="3"/>
        <v>320</v>
      </c>
      <c r="M58" s="22">
        <f t="shared" si="4"/>
        <v>64000</v>
      </c>
      <c r="N58" s="20"/>
      <c r="O58" s="20"/>
    </row>
    <row r="59" spans="1:15" ht="18.75" customHeight="1" x14ac:dyDescent="0.2">
      <c r="A59" s="31">
        <v>53</v>
      </c>
      <c r="B59" s="31" t="s">
        <v>109</v>
      </c>
      <c r="C59" s="35" t="s">
        <v>62</v>
      </c>
      <c r="D59" s="31" t="s">
        <v>118</v>
      </c>
      <c r="E59" s="31">
        <v>50</v>
      </c>
      <c r="F59" s="36">
        <v>150</v>
      </c>
      <c r="G59" s="22">
        <v>160</v>
      </c>
      <c r="H59" s="22">
        <v>140</v>
      </c>
      <c r="I59" s="37">
        <f t="shared" si="0"/>
        <v>150</v>
      </c>
      <c r="J59" s="37">
        <f t="shared" si="1"/>
        <v>10</v>
      </c>
      <c r="K59" s="22">
        <f t="shared" si="2"/>
        <v>6.67</v>
      </c>
      <c r="L59" s="22">
        <f t="shared" si="3"/>
        <v>150</v>
      </c>
      <c r="M59" s="22">
        <f t="shared" si="4"/>
        <v>7500</v>
      </c>
      <c r="N59" s="20"/>
      <c r="O59" s="20"/>
    </row>
    <row r="60" spans="1:15" ht="18.75" customHeight="1" x14ac:dyDescent="0.2">
      <c r="A60" s="31">
        <v>54</v>
      </c>
      <c r="B60" s="31" t="s">
        <v>110</v>
      </c>
      <c r="C60" s="35" t="s">
        <v>63</v>
      </c>
      <c r="D60" s="31" t="s">
        <v>121</v>
      </c>
      <c r="E60" s="31">
        <v>80</v>
      </c>
      <c r="F60" s="36">
        <v>65</v>
      </c>
      <c r="G60" s="22">
        <v>70</v>
      </c>
      <c r="H60" s="22">
        <v>72</v>
      </c>
      <c r="I60" s="37">
        <f t="shared" si="0"/>
        <v>69</v>
      </c>
      <c r="J60" s="37">
        <f t="shared" si="1"/>
        <v>3.61</v>
      </c>
      <c r="K60" s="22">
        <f t="shared" si="2"/>
        <v>5.23</v>
      </c>
      <c r="L60" s="22">
        <f t="shared" si="3"/>
        <v>69</v>
      </c>
      <c r="M60" s="22">
        <f t="shared" si="4"/>
        <v>5520</v>
      </c>
      <c r="N60" s="20"/>
      <c r="O60" s="20"/>
    </row>
    <row r="61" spans="1:15" ht="18.75" customHeight="1" x14ac:dyDescent="0.2">
      <c r="A61" s="31">
        <v>55</v>
      </c>
      <c r="B61" s="40" t="s">
        <v>124</v>
      </c>
      <c r="C61" s="35" t="s">
        <v>64</v>
      </c>
      <c r="D61" s="31" t="s">
        <v>118</v>
      </c>
      <c r="E61" s="31">
        <v>400</v>
      </c>
      <c r="F61" s="36">
        <v>620</v>
      </c>
      <c r="G61" s="22">
        <v>689</v>
      </c>
      <c r="H61" s="22">
        <v>710</v>
      </c>
      <c r="I61" s="37">
        <f t="shared" si="0"/>
        <v>673</v>
      </c>
      <c r="J61" s="37">
        <f t="shared" si="1"/>
        <v>47.09</v>
      </c>
      <c r="K61" s="22">
        <f t="shared" si="2"/>
        <v>7</v>
      </c>
      <c r="L61" s="22">
        <f t="shared" si="3"/>
        <v>673</v>
      </c>
      <c r="M61" s="22">
        <f t="shared" si="4"/>
        <v>269200</v>
      </c>
      <c r="N61" s="20"/>
      <c r="O61" s="20"/>
    </row>
    <row r="62" spans="1:15" ht="18.75" customHeight="1" x14ac:dyDescent="0.2">
      <c r="A62" s="31">
        <v>56</v>
      </c>
      <c r="B62" s="31" t="s">
        <v>149</v>
      </c>
      <c r="C62" s="35" t="s">
        <v>134</v>
      </c>
      <c r="D62" s="31" t="s">
        <v>120</v>
      </c>
      <c r="E62" s="31">
        <v>100</v>
      </c>
      <c r="F62" s="36">
        <v>90</v>
      </c>
      <c r="G62" s="22">
        <v>105</v>
      </c>
      <c r="H62" s="22">
        <v>105</v>
      </c>
      <c r="I62" s="37">
        <f t="shared" si="0"/>
        <v>100</v>
      </c>
      <c r="J62" s="37">
        <f t="shared" si="1"/>
        <v>8.66</v>
      </c>
      <c r="K62" s="22">
        <f t="shared" si="2"/>
        <v>8.66</v>
      </c>
      <c r="L62" s="22">
        <f t="shared" si="3"/>
        <v>100</v>
      </c>
      <c r="M62" s="22">
        <f t="shared" si="4"/>
        <v>10000</v>
      </c>
      <c r="N62" s="20"/>
      <c r="O62" s="20"/>
    </row>
    <row r="63" spans="1:15" ht="18.75" customHeight="1" x14ac:dyDescent="0.2">
      <c r="A63" s="31">
        <v>57</v>
      </c>
      <c r="B63" s="31" t="s">
        <v>150</v>
      </c>
      <c r="C63" s="35" t="s">
        <v>135</v>
      </c>
      <c r="D63" s="31" t="s">
        <v>120</v>
      </c>
      <c r="E63" s="31">
        <v>200</v>
      </c>
      <c r="F63" s="36">
        <v>90</v>
      </c>
      <c r="G63" s="22">
        <v>105</v>
      </c>
      <c r="H63" s="22">
        <v>105</v>
      </c>
      <c r="I63" s="37">
        <f t="shared" si="0"/>
        <v>100</v>
      </c>
      <c r="J63" s="37">
        <f t="shared" si="1"/>
        <v>8.66</v>
      </c>
      <c r="K63" s="22">
        <f t="shared" si="2"/>
        <v>8.66</v>
      </c>
      <c r="L63" s="22">
        <f t="shared" si="3"/>
        <v>100</v>
      </c>
      <c r="M63" s="22">
        <f t="shared" si="4"/>
        <v>20000</v>
      </c>
      <c r="N63" s="20"/>
      <c r="O63" s="20"/>
    </row>
    <row r="64" spans="1:15" ht="18.75" customHeight="1" x14ac:dyDescent="0.2">
      <c r="A64" s="31">
        <v>58</v>
      </c>
      <c r="B64" s="31" t="s">
        <v>111</v>
      </c>
      <c r="C64" s="35" t="s">
        <v>65</v>
      </c>
      <c r="D64" s="31" t="s">
        <v>118</v>
      </c>
      <c r="E64" s="31">
        <v>10</v>
      </c>
      <c r="F64" s="36">
        <v>375</v>
      </c>
      <c r="G64" s="22">
        <v>350</v>
      </c>
      <c r="H64" s="22">
        <v>415</v>
      </c>
      <c r="I64" s="37">
        <f t="shared" si="0"/>
        <v>380</v>
      </c>
      <c r="J64" s="37">
        <f t="shared" si="1"/>
        <v>32.79</v>
      </c>
      <c r="K64" s="22">
        <f t="shared" si="2"/>
        <v>8.6300000000000008</v>
      </c>
      <c r="L64" s="22">
        <f t="shared" si="3"/>
        <v>380</v>
      </c>
      <c r="M64" s="22">
        <f t="shared" si="4"/>
        <v>3800</v>
      </c>
      <c r="N64" s="20"/>
      <c r="O64" s="20"/>
    </row>
    <row r="65" spans="1:17" ht="18.75" customHeight="1" x14ac:dyDescent="0.2">
      <c r="A65" s="31">
        <v>59</v>
      </c>
      <c r="B65" s="31" t="s">
        <v>112</v>
      </c>
      <c r="C65" s="35" t="s">
        <v>66</v>
      </c>
      <c r="D65" s="31" t="s">
        <v>122</v>
      </c>
      <c r="E65" s="31">
        <v>30</v>
      </c>
      <c r="F65" s="36">
        <v>505</v>
      </c>
      <c r="G65" s="22">
        <v>460</v>
      </c>
      <c r="H65" s="22">
        <v>535</v>
      </c>
      <c r="I65" s="37">
        <f t="shared" si="0"/>
        <v>500</v>
      </c>
      <c r="J65" s="37">
        <f t="shared" si="1"/>
        <v>37.75</v>
      </c>
      <c r="K65" s="22">
        <f t="shared" si="2"/>
        <v>7.55</v>
      </c>
      <c r="L65" s="22">
        <f t="shared" si="3"/>
        <v>500</v>
      </c>
      <c r="M65" s="22">
        <f t="shared" si="4"/>
        <v>15000</v>
      </c>
      <c r="N65" s="20"/>
      <c r="O65" s="20"/>
    </row>
    <row r="66" spans="1:17" ht="18.75" customHeight="1" x14ac:dyDescent="0.2">
      <c r="A66" s="31">
        <v>60</v>
      </c>
      <c r="B66" s="31" t="s">
        <v>113</v>
      </c>
      <c r="C66" s="35" t="s">
        <v>67</v>
      </c>
      <c r="D66" s="31" t="s">
        <v>122</v>
      </c>
      <c r="E66" s="31">
        <v>30</v>
      </c>
      <c r="F66" s="36">
        <v>505</v>
      </c>
      <c r="G66" s="22">
        <v>460</v>
      </c>
      <c r="H66" s="22">
        <v>535</v>
      </c>
      <c r="I66" s="37">
        <f t="shared" si="0"/>
        <v>500</v>
      </c>
      <c r="J66" s="37">
        <f t="shared" si="1"/>
        <v>37.75</v>
      </c>
      <c r="K66" s="22">
        <f t="shared" si="2"/>
        <v>7.55</v>
      </c>
      <c r="L66" s="22">
        <f t="shared" si="3"/>
        <v>500</v>
      </c>
      <c r="M66" s="22">
        <f t="shared" si="4"/>
        <v>15000</v>
      </c>
      <c r="N66" s="20"/>
      <c r="O66" s="20"/>
    </row>
    <row r="67" spans="1:17" ht="18.75" customHeight="1" x14ac:dyDescent="0.2">
      <c r="A67" s="31">
        <v>61</v>
      </c>
      <c r="B67" s="31" t="s">
        <v>114</v>
      </c>
      <c r="C67" s="35" t="s">
        <v>68</v>
      </c>
      <c r="D67" s="31" t="s">
        <v>118</v>
      </c>
      <c r="E67" s="31">
        <v>100</v>
      </c>
      <c r="F67" s="36">
        <v>540</v>
      </c>
      <c r="G67" s="22">
        <v>450</v>
      </c>
      <c r="H67" s="22">
        <v>510</v>
      </c>
      <c r="I67" s="37">
        <f t="shared" si="0"/>
        <v>500</v>
      </c>
      <c r="J67" s="37">
        <f t="shared" si="1"/>
        <v>45.83</v>
      </c>
      <c r="K67" s="22">
        <f t="shared" si="2"/>
        <v>9.17</v>
      </c>
      <c r="L67" s="22">
        <f t="shared" si="3"/>
        <v>500</v>
      </c>
      <c r="M67" s="22">
        <f t="shared" si="4"/>
        <v>50000</v>
      </c>
      <c r="N67" s="20"/>
      <c r="O67" s="20"/>
    </row>
    <row r="68" spans="1:17" ht="18.75" customHeight="1" x14ac:dyDescent="0.2">
      <c r="A68" s="31">
        <v>62</v>
      </c>
      <c r="B68" s="31" t="s">
        <v>115</v>
      </c>
      <c r="C68" s="35" t="s">
        <v>69</v>
      </c>
      <c r="D68" s="31" t="s">
        <v>118</v>
      </c>
      <c r="E68" s="31">
        <v>200</v>
      </c>
      <c r="F68" s="36">
        <v>520</v>
      </c>
      <c r="G68" s="22">
        <v>470</v>
      </c>
      <c r="H68" s="22">
        <v>540</v>
      </c>
      <c r="I68" s="37">
        <f t="shared" si="0"/>
        <v>510</v>
      </c>
      <c r="J68" s="37">
        <f t="shared" si="1"/>
        <v>36.06</v>
      </c>
      <c r="K68" s="22">
        <f t="shared" si="2"/>
        <v>7.07</v>
      </c>
      <c r="L68" s="22">
        <f t="shared" si="3"/>
        <v>510</v>
      </c>
      <c r="M68" s="22">
        <f t="shared" si="4"/>
        <v>102000</v>
      </c>
      <c r="N68" s="20"/>
      <c r="O68" s="20"/>
    </row>
    <row r="69" spans="1:17" ht="18.75" customHeight="1" x14ac:dyDescent="0.2">
      <c r="A69" s="31">
        <v>63</v>
      </c>
      <c r="B69" s="31" t="s">
        <v>116</v>
      </c>
      <c r="C69" s="35" t="s">
        <v>70</v>
      </c>
      <c r="D69" s="31" t="s">
        <v>118</v>
      </c>
      <c r="E69" s="31">
        <v>100</v>
      </c>
      <c r="F69" s="36">
        <v>1250</v>
      </c>
      <c r="G69" s="22">
        <v>1070</v>
      </c>
      <c r="H69" s="22">
        <v>1280</v>
      </c>
      <c r="I69" s="37">
        <f t="shared" si="0"/>
        <v>1200</v>
      </c>
      <c r="J69" s="37">
        <f t="shared" si="1"/>
        <v>113.58</v>
      </c>
      <c r="K69" s="22">
        <f t="shared" si="2"/>
        <v>9.4700000000000006</v>
      </c>
      <c r="L69" s="22">
        <f t="shared" si="3"/>
        <v>1200</v>
      </c>
      <c r="M69" s="22">
        <f t="shared" si="4"/>
        <v>120000</v>
      </c>
      <c r="N69" s="20"/>
      <c r="O69" s="20"/>
    </row>
    <row r="70" spans="1:17" ht="18.75" customHeight="1" x14ac:dyDescent="0.2">
      <c r="A70" s="31">
        <v>64</v>
      </c>
      <c r="B70" s="31" t="s">
        <v>117</v>
      </c>
      <c r="C70" s="35" t="s">
        <v>71</v>
      </c>
      <c r="D70" s="31" t="s">
        <v>120</v>
      </c>
      <c r="E70" s="31">
        <v>700</v>
      </c>
      <c r="F70" s="36">
        <v>16</v>
      </c>
      <c r="G70" s="22">
        <v>17</v>
      </c>
      <c r="H70" s="22">
        <v>12</v>
      </c>
      <c r="I70" s="37">
        <f t="shared" si="0"/>
        <v>15</v>
      </c>
      <c r="J70" s="37">
        <f t="shared" si="1"/>
        <v>2.65</v>
      </c>
      <c r="K70" s="22">
        <f t="shared" si="2"/>
        <v>17.670000000000002</v>
      </c>
      <c r="L70" s="22">
        <f t="shared" si="3"/>
        <v>15</v>
      </c>
      <c r="M70" s="22">
        <f t="shared" si="4"/>
        <v>10500</v>
      </c>
      <c r="N70" s="20"/>
      <c r="O70" s="20"/>
    </row>
    <row r="71" spans="1:17" s="10" customFormat="1" ht="19.5" customHeight="1" x14ac:dyDescent="0.2">
      <c r="A71" s="41" t="s">
        <v>16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3"/>
      <c r="M71" s="23">
        <f>SUM(M7:M70)</f>
        <v>2240520</v>
      </c>
      <c r="N71" s="24"/>
      <c r="O71" s="25"/>
      <c r="Q71" s="4"/>
    </row>
    <row r="72" spans="1:17" s="10" customFormat="1" ht="14.25" x14ac:dyDescent="0.2">
      <c r="A72" s="20"/>
      <c r="B72" s="20"/>
      <c r="C72" s="26"/>
      <c r="D72" s="20"/>
      <c r="E72" s="20"/>
      <c r="F72" s="27"/>
      <c r="G72" s="27"/>
      <c r="H72" s="27"/>
      <c r="I72" s="25"/>
      <c r="J72" s="25"/>
      <c r="K72" s="25"/>
      <c r="L72" s="25"/>
      <c r="M72" s="25"/>
      <c r="N72" s="24"/>
      <c r="O72" s="25"/>
      <c r="Q72" s="4"/>
    </row>
    <row r="73" spans="1:17" s="10" customFormat="1" ht="14.25" x14ac:dyDescent="0.2">
      <c r="A73" s="58" t="s">
        <v>7</v>
      </c>
      <c r="B73" s="58"/>
      <c r="C73" s="58"/>
      <c r="D73" s="58"/>
      <c r="E73" s="58"/>
      <c r="F73" s="59"/>
      <c r="G73" s="59"/>
      <c r="H73" s="59"/>
      <c r="I73" s="59"/>
      <c r="J73" s="59"/>
      <c r="K73" s="59"/>
      <c r="L73" s="59"/>
      <c r="M73" s="59"/>
      <c r="N73" s="59"/>
      <c r="O73" s="20"/>
      <c r="P73" s="4"/>
      <c r="Q73" s="4"/>
    </row>
    <row r="74" spans="1:17" s="10" customFormat="1" ht="7.5" customHeight="1" x14ac:dyDescent="0.2">
      <c r="A74" s="29"/>
      <c r="B74" s="29"/>
      <c r="C74" s="28"/>
      <c r="D74" s="29"/>
      <c r="E74" s="29"/>
      <c r="F74" s="20"/>
      <c r="G74" s="20"/>
      <c r="H74" s="20"/>
      <c r="I74" s="20"/>
      <c r="J74" s="20"/>
      <c r="K74" s="20"/>
      <c r="L74" s="20"/>
      <c r="M74" s="20"/>
      <c r="N74" s="30"/>
      <c r="O74" s="30"/>
      <c r="P74" s="4"/>
      <c r="Q74" s="4"/>
    </row>
    <row r="75" spans="1:17" ht="49.5" customHeight="1" x14ac:dyDescent="0.2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</row>
    <row r="76" spans="1:17" ht="15.75" x14ac:dyDescent="0.2">
      <c r="G76" s="6"/>
      <c r="K76" s="8"/>
    </row>
    <row r="77" spans="1:17" ht="15.75" x14ac:dyDescent="0.2">
      <c r="G77" s="7"/>
      <c r="K77" s="8"/>
    </row>
    <row r="78" spans="1:17" ht="15.75" x14ac:dyDescent="0.2">
      <c r="K78" s="8"/>
    </row>
    <row r="79" spans="1:17" ht="15.75" x14ac:dyDescent="0.2">
      <c r="K79" s="8"/>
    </row>
  </sheetData>
  <mergeCells count="16">
    <mergeCell ref="A71:L71"/>
    <mergeCell ref="A75:M75"/>
    <mergeCell ref="A1:M1"/>
    <mergeCell ref="A2:N2"/>
    <mergeCell ref="A3:N3"/>
    <mergeCell ref="A4:M4"/>
    <mergeCell ref="A5:A6"/>
    <mergeCell ref="B5:B6"/>
    <mergeCell ref="C5:C6"/>
    <mergeCell ref="D5:D6"/>
    <mergeCell ref="E5:E6"/>
    <mergeCell ref="F5:H5"/>
    <mergeCell ref="I5:K5"/>
    <mergeCell ref="L5:M5"/>
    <mergeCell ref="N6:O6"/>
    <mergeCell ref="A73:N73"/>
  </mergeCells>
  <pageMargins left="0.7" right="0.7" top="0.75" bottom="0.75" header="0.3" footer="0.3"/>
  <pageSetup paperSize="9" scale="55" orientation="landscape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Дарья И. Омельченко</cp:lastModifiedBy>
  <cp:lastPrinted>2026-10-21T07:54:49Z</cp:lastPrinted>
  <dcterms:created xsi:type="dcterms:W3CDTF">2009-03-30T06:05:33Z</dcterms:created>
  <dcterms:modified xsi:type="dcterms:W3CDTF">2026-10-22T13:03:28Z</dcterms:modified>
</cp:coreProperties>
</file>