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 закупок\Бушилова\2026\Октябрь\СЦО не МСП поставка товаров не по цене за ед\"/>
    </mc:Choice>
  </mc:AlternateContent>
  <xr:revisionPtr revIDLastSave="0" documentId="13_ncr:1_{9416E1E2-DAE9-41E4-A02C-12A4A124FA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  <c r="G7" i="1"/>
  <c r="F7" i="1"/>
  <c r="K6" i="1"/>
  <c r="L6" i="1" s="1"/>
  <c r="J6" i="1"/>
  <c r="I6" i="1"/>
  <c r="L8" i="1" l="1"/>
</calcChain>
</file>

<file path=xl/sharedStrings.xml><?xml version="1.0" encoding="utf-8"?>
<sst xmlns="http://schemas.openxmlformats.org/spreadsheetml/2006/main" count="32" uniqueCount="28">
  <si>
    <t>Приложение №1 к Обоснованию НМЦ</t>
  </si>
  <si>
    <t>№</t>
  </si>
  <si>
    <t>Наименование товара, работы, услуги</t>
  </si>
  <si>
    <t>Единица измерения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</si>
  <si>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</si>
  <si>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</si>
  <si>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</si>
  <si>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</si>
  <si>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</si>
  <si>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</si>
  <si>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</si>
  <si>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</si>
  <si>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</si>
  <si>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2</t>
  </si>
  <si>
    <t>3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</si>
  <si>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</si>
  <si>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</si>
  <si>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</si>
  <si>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</si>
  <si>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Общая НМЦ единицы ТРУ, руб. с НДС:</t>
  </si>
  <si>
    <t>Прогнозное количество</t>
  </si>
  <si>
    <t>Минимальная цена за единицу ТРУ, руб.</t>
  </si>
  <si>
    <t>Штука</t>
  </si>
  <si>
    <t>Термопринтер</t>
  </si>
  <si>
    <t>Расчет начальной (максимальной) цены договора методом сопоставимых рыночных цен (анализа рынка)
Поставка термопринтеров для реализации проекта «Развитие таможенного склада во Внуково» для нужд УФПС г. Москвы</t>
  </si>
  <si>
    <t>Публичная оферта. Сайт в сети Интернет</t>
  </si>
  <si>
    <t>не применимо</t>
  </si>
  <si>
    <t>1/RAD000-26000772401070 от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</si>
</sst>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%&quot;"/>
  </numFmts>
  <fonts count="14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0" fillId="0" borderId="0" xfId="0" applyNumberFormat="1" applyAlignment="1">
      <alignment horizontal="left"/>
    </xf>
    <xf numFmtId="4" fontId="6" fillId="0" borderId="0" xfId="0" applyNumberFormat="1" applyFont="1" applyAlignment="1">
      <alignment horizontal="left"/>
    </xf>
    <xf numFmtId="4" fontId="8" fillId="0" borderId="0" xfId="0" applyNumberFormat="1" applyFont="1" applyAlignment="1">
      <alignment horizontal="left"/>
    </xf>
    <xf numFmtId="4" fontId="10" fillId="3" borderId="5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left"/>
    </xf>
    <xf numFmtId="3" fontId="13" fillId="0" borderId="0" xfId="0" applyNumberFormat="1" applyFont="1" applyAlignment="1">
      <alignment horizontal="left"/>
    </xf>
    <xf numFmtId="0" fontId="8" fillId="3" borderId="5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4" fontId="0" fillId="3" borderId="0" xfId="0" applyNumberFormat="1" applyFill="1" applyAlignment="1">
      <alignment horizontal="left"/>
    </xf>
    <xf numFmtId="0" fontId="0" fillId="3" borderId="0" xfId="0" applyFill="1"/>
    <xf numFmtId="0" fontId="1" fillId="3" borderId="5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right" vertical="center" wrapText="1"/>
    </xf>
    <xf numFmtId="4" fontId="1" fillId="3" borderId="5" xfId="0" applyNumberFormat="1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left"/>
    </xf>
    <xf numFmtId="0" fontId="11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14" fontId="8" fillId="0" borderId="5" xfId="0" applyNumberFormat="1" applyFont="1" applyFill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19"/>
  <sheetViews>
    <sheetView tabSelected="1" zoomScale="93" zoomScaleNormal="93" workbookViewId="0">
      <selection activeCell="L21" sqref="L21"/>
    </sheetView>
  </sheetViews>
  <sheetFormatPr defaultColWidth="10.42578125" defaultRowHeight="10.199999999999999" x14ac:dyDescent="0.2"/>
  <cols>
    <col min="1" max="1" width="7" style="1" customWidth="1"/>
    <col min="2" max="2" width="45.42578125" style="1" customWidth="1"/>
    <col min="3" max="3" width="12.85546875" style="1" customWidth="1"/>
    <col min="4" max="4" width="16.85546875" style="1" customWidth="1"/>
    <col min="5" max="5" width="14.42578125" style="1" customWidth="1"/>
    <col min="6" max="8" width="18.42578125" style="1" customWidth="1"/>
    <col min="9" max="9" width="17.28515625" style="1" customWidth="1"/>
    <col min="10" max="10" width="14.140625" style="1" customWidth="1"/>
    <col min="11" max="11" width="16.85546875" style="1" customWidth="1"/>
    <col min="12" max="12" width="17.42578125" style="11" customWidth="1"/>
    <col min="13" max="13" width="17.42578125" style="1" customWidth="1"/>
  </cols>
  <sheetData>
    <row r="1" spans="1:13" ht="13.2" x14ac:dyDescent="0.2">
      <c r="L1" s="10" t="s">
        <v>0</v>
      </c>
    </row>
    <row r="2" spans="1:13" s="21" customFormat="1" ht="39.75" customHeight="1" x14ac:dyDescent="0.2">
      <c r="A2" s="29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4" spans="1:13" ht="27" customHeight="1" x14ac:dyDescent="0.3">
      <c r="A4" s="31" t="s">
        <v>1</v>
      </c>
      <c r="B4" s="31" t="s">
        <v>2</v>
      </c>
      <c r="C4" s="31" t="s">
        <v>3</v>
      </c>
      <c r="D4" s="33" t="s">
        <v>20</v>
      </c>
      <c r="E4" s="31" t="s">
        <v>4</v>
      </c>
      <c r="F4" s="39" t="s">
        <v>5</v>
      </c>
      <c r="G4" s="40"/>
      <c r="H4" s="40"/>
      <c r="I4" s="31" t="s">
        <v>6</v>
      </c>
      <c r="J4" s="31" t="s">
        <v>7</v>
      </c>
      <c r="K4" s="35" t="s">
        <v>21</v>
      </c>
      <c r="L4" s="37" t="s">
        <v>8</v>
      </c>
      <c r="M4" s="3"/>
    </row>
    <row r="5" spans="1:13" ht="32.25" customHeight="1" x14ac:dyDescent="0.2">
      <c r="A5" s="32"/>
      <c r="B5" s="32"/>
      <c r="C5" s="32"/>
      <c r="D5" s="34"/>
      <c r="E5" s="32"/>
      <c r="F5" s="2" t="s">
        <v>9</v>
      </c>
      <c r="G5" s="2" t="s">
        <v>10</v>
      </c>
      <c r="H5" s="2" t="s">
        <v>11</v>
      </c>
      <c r="I5" s="32"/>
      <c r="J5" s="32"/>
      <c r="K5" s="36"/>
      <c r="L5" s="38"/>
    </row>
    <row r="6" spans="1:13" s="21" customFormat="1" ht="14.4" x14ac:dyDescent="0.3">
      <c r="A6" s="22" t="s">
        <v>12</v>
      </c>
      <c r="B6" s="23" t="s">
        <v>23</v>
      </c>
      <c r="C6" s="24" t="s">
        <v>22</v>
      </c>
      <c r="D6" s="25">
        <v>6</v>
      </c>
      <c r="E6" s="25">
        <v>3</v>
      </c>
      <c r="F6" s="14">
        <v>315000</v>
      </c>
      <c r="G6" s="14">
        <v>450840</v>
      </c>
      <c r="H6" s="14">
        <v>385784</v>
      </c>
      <c r="I6" s="14">
        <f>ROUND((G6+F6+H6)/E6,2)</f>
        <v>383874.67</v>
      </c>
      <c r="J6" s="26">
        <f>(STDEV(F6:H6))/ROUND((G6+F6+H6)/3,2)*100</f>
        <v>17.698517293456689</v>
      </c>
      <c r="K6" s="14">
        <f>MIN(F6:H6)</f>
        <v>315000</v>
      </c>
      <c r="L6" s="27">
        <f>K6*D6</f>
        <v>1890000</v>
      </c>
      <c r="M6" s="28"/>
    </row>
    <row r="7" spans="1:13" ht="13.2" x14ac:dyDescent="0.2">
      <c r="A7" s="44" t="s">
        <v>19</v>
      </c>
      <c r="B7" s="44"/>
      <c r="C7" s="44"/>
      <c r="D7" s="44"/>
      <c r="E7" s="44"/>
      <c r="F7" s="5">
        <f>F6*D6</f>
        <v>1890000</v>
      </c>
      <c r="G7" s="5">
        <f>G6*D6</f>
        <v>2705040</v>
      </c>
      <c r="H7" s="5">
        <f>H6*D6</f>
        <v>2314704</v>
      </c>
      <c r="I7" s="4"/>
      <c r="J7" s="15"/>
      <c r="K7" s="14"/>
      <c r="L7" s="5"/>
    </row>
    <row r="8" spans="1:13" ht="13.2" x14ac:dyDescent="0.2">
      <c r="A8" s="45" t="s">
        <v>15</v>
      </c>
      <c r="B8" s="45"/>
      <c r="C8" s="45"/>
      <c r="D8" s="45"/>
      <c r="E8" s="45"/>
      <c r="F8" s="4"/>
      <c r="G8" s="4"/>
      <c r="H8" s="4"/>
      <c r="I8" s="4"/>
      <c r="J8" s="4"/>
      <c r="K8" s="5"/>
      <c r="L8" s="5">
        <f>SUM(L6:L6)</f>
        <v>1890000</v>
      </c>
    </row>
    <row r="11" spans="1:13" s="6" customFormat="1" ht="13.8" x14ac:dyDescent="0.25">
      <c r="A11" s="7" t="s">
        <v>16</v>
      </c>
      <c r="L11" s="12"/>
    </row>
    <row r="12" spans="1:13" s="8" customFormat="1" ht="13.2" x14ac:dyDescent="0.25">
      <c r="A12" s="9" t="s">
        <v>1</v>
      </c>
      <c r="B12" s="46" t="s">
        <v>17</v>
      </c>
      <c r="C12" s="46"/>
      <c r="D12" s="46"/>
      <c r="E12" s="46"/>
      <c r="F12" s="47" t="s">
        <v>18</v>
      </c>
      <c r="G12" s="47"/>
      <c r="H12" s="47"/>
      <c r="L12" s="13"/>
    </row>
    <row r="13" spans="1:13" s="21" customFormat="1" ht="13.2" x14ac:dyDescent="0.25">
      <c r="A13" s="18" t="s">
        <v>12</v>
      </c>
      <c r="B13" s="41" t="s">
        <v>27</v>
      </c>
      <c r="C13" s="42"/>
      <c r="D13" s="42"/>
      <c r="E13" s="42"/>
      <c r="F13" s="43">
        <v>46471</v>
      </c>
      <c r="G13" s="42"/>
      <c r="H13" s="42"/>
      <c r="I13" s="19"/>
      <c r="J13" s="19"/>
      <c r="K13" s="19"/>
      <c r="L13" s="20"/>
      <c r="M13" s="19"/>
    </row>
    <row r="14" spans="1:13" s="21" customFormat="1" ht="13.2" x14ac:dyDescent="0.25">
      <c r="A14" s="18" t="s">
        <v>13</v>
      </c>
      <c r="B14" s="41" t="s">
        <v>25</v>
      </c>
      <c r="C14" s="42"/>
      <c r="D14" s="42"/>
      <c r="E14" s="42"/>
      <c r="F14" s="43" t="s">
        <v>26</v>
      </c>
      <c r="G14" s="42"/>
      <c r="H14" s="42"/>
      <c r="I14" s="19"/>
      <c r="J14" s="19"/>
      <c r="K14" s="19"/>
      <c r="L14" s="20"/>
      <c r="M14" s="19"/>
    </row>
    <row r="15" spans="1:13" s="21" customFormat="1" ht="13.2" x14ac:dyDescent="0.25">
      <c r="A15" s="18" t="s">
        <v>14</v>
      </c>
      <c r="B15" s="41" t="s">
        <v>25</v>
      </c>
      <c r="C15" s="42"/>
      <c r="D15" s="42"/>
      <c r="E15" s="42"/>
      <c r="F15" s="43" t="s">
        <v>26</v>
      </c>
      <c r="G15" s="42"/>
      <c r="H15" s="42"/>
      <c r="I15" s="19"/>
      <c r="J15" s="19"/>
      <c r="K15" s="19"/>
      <c r="L15" s="20"/>
      <c r="M15" s="19"/>
    </row>
    <row r="19" spans="2:6" ht="34.5" customHeight="1" x14ac:dyDescent="0.2">
      <c r="B19" s="16"/>
      <c r="C19" s="16"/>
      <c r="D19" s="17"/>
      <c r="E19" s="16"/>
      <c r="F19" s="16"/>
    </row>
  </sheetData>
  <mergeCells count="21">
    <mergeCell ref="B14:E14"/>
    <mergeCell ref="F14:H14"/>
    <mergeCell ref="B15:E15"/>
    <mergeCell ref="F15:H15"/>
    <mergeCell ref="A7:E7"/>
    <mergeCell ref="A8:E8"/>
    <mergeCell ref="B12:E12"/>
    <mergeCell ref="F12:H12"/>
    <mergeCell ref="B13:E13"/>
    <mergeCell ref="F13:H13"/>
    <mergeCell ref="A2:M2"/>
    <mergeCell ref="A4:A5"/>
    <mergeCell ref="B4:B5"/>
    <mergeCell ref="C4:C5"/>
    <mergeCell ref="D4:D5"/>
    <mergeCell ref="E4:E5"/>
    <mergeCell ref="I4:I5"/>
    <mergeCell ref="J4:J5"/>
    <mergeCell ref="K4:K5"/>
    <mergeCell ref="L4:L5"/>
    <mergeCell ref="F4:H4"/>
  </mergeCells>
  <pageMargins left="0.39370078740157483" right="0.39370078740157483" top="0.39370078740157483" bottom="0.39370078740157483" header="0" footer="0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Ворошнова Елена Викторовна</dc:creator>
  <cp:lastModifiedBy>Бушилова Наталья Сергеевна</cp:lastModifiedBy>
  <cp:lastPrinted>2026-10-14T11:19:52Z</cp:lastPrinted>
  <dcterms:created xsi:type="dcterms:W3CDTF">2026-09-24T09:40:06Z</dcterms:created>
  <dcterms:modified xsi:type="dcterms:W3CDTF">2026-10-26T13:58:56Z</dcterms:modified>
</cp:coreProperties>
</file>